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k-Dóri\Desktop\"/>
    </mc:Choice>
  </mc:AlternateContent>
  <bookViews>
    <workbookView xWindow="0" yWindow="0" windowWidth="21600" windowHeight="9735" tabRatio="833"/>
  </bookViews>
  <sheets>
    <sheet name="USZH-Beruházásra" sheetId="7" r:id="rId1"/>
    <sheet name="USZH-Forgóeszközre" sheetId="6" r:id="rId2"/>
    <sheet name="MVA Mikrohitel" sheetId="1" r:id="rId3"/>
    <sheet name="Támogatást megelőlegező hitel" sheetId="10" r:id="rId4"/>
    <sheet name="Likviditási gyorshitel" sheetId="11" r:id="rId5"/>
  </sheets>
  <definedNames>
    <definedName name="_xlnm.Print_Titles" localSheetId="2">'MVA Mikrohitel'!$1:$17</definedName>
  </definedNames>
  <calcPr calcId="152511"/>
</workbook>
</file>

<file path=xl/calcChain.xml><?xml version="1.0" encoding="utf-8"?>
<calcChain xmlns="http://schemas.openxmlformats.org/spreadsheetml/2006/main">
  <c r="B15" i="11" l="1"/>
  <c r="C24" i="11" s="1"/>
  <c r="C24" i="10"/>
  <c r="B15" i="10"/>
  <c r="C44" i="10" s="1"/>
  <c r="C53" i="10"/>
  <c r="B15" i="1"/>
  <c r="C122" i="1"/>
  <c r="B15" i="6"/>
  <c r="C19" i="6"/>
  <c r="C20" i="6"/>
  <c r="C23" i="6"/>
  <c r="C24" i="6"/>
  <c r="C26" i="6"/>
  <c r="C29" i="6"/>
  <c r="C31" i="6"/>
  <c r="C32" i="6"/>
  <c r="C34" i="6"/>
  <c r="C36" i="6"/>
  <c r="C39" i="6"/>
  <c r="C41" i="6"/>
  <c r="C43" i="6"/>
  <c r="C44" i="6"/>
  <c r="C45" i="6"/>
  <c r="C47" i="6"/>
  <c r="C48" i="6"/>
  <c r="C49" i="6"/>
  <c r="C51" i="6"/>
  <c r="C52" i="6"/>
  <c r="B15" i="7"/>
  <c r="C44" i="7"/>
  <c r="C60" i="7"/>
  <c r="C76" i="7"/>
  <c r="C90" i="7"/>
  <c r="C101" i="7"/>
  <c r="C109" i="7"/>
  <c r="C117" i="7"/>
  <c r="C125" i="7"/>
  <c r="C133" i="7"/>
  <c r="C20" i="11"/>
  <c r="C21" i="11"/>
  <c r="C28" i="11"/>
  <c r="C29" i="11"/>
  <c r="C25" i="11"/>
  <c r="C19" i="11"/>
  <c r="C23" i="11"/>
  <c r="C27" i="11"/>
  <c r="C18" i="11"/>
  <c r="C22" i="11"/>
  <c r="C26" i="11"/>
  <c r="C28" i="10"/>
  <c r="C52" i="10"/>
  <c r="C36" i="10"/>
  <c r="C20" i="10"/>
  <c r="C40" i="10"/>
  <c r="C32" i="10"/>
  <c r="C48" i="10"/>
  <c r="C18" i="10"/>
  <c r="D18" i="10" s="1"/>
  <c r="C22" i="10"/>
  <c r="C26" i="10"/>
  <c r="C30" i="10"/>
  <c r="C34" i="10"/>
  <c r="C38" i="10"/>
  <c r="C42" i="10"/>
  <c r="C46" i="10"/>
  <c r="C50" i="10"/>
  <c r="C19" i="10"/>
  <c r="C23" i="10"/>
  <c r="C27" i="10"/>
  <c r="C31" i="10"/>
  <c r="C35" i="10"/>
  <c r="C39" i="10"/>
  <c r="C43" i="10"/>
  <c r="C47" i="10"/>
  <c r="C51" i="10"/>
  <c r="C21" i="10"/>
  <c r="C25" i="10"/>
  <c r="C29" i="10"/>
  <c r="C33" i="10"/>
  <c r="C37" i="10"/>
  <c r="C41" i="10"/>
  <c r="C45" i="10"/>
  <c r="C49" i="10"/>
  <c r="C31" i="7"/>
  <c r="C47" i="7"/>
  <c r="C61" i="7"/>
  <c r="C73" i="7"/>
  <c r="C81" i="7"/>
  <c r="C25" i="7"/>
  <c r="C37" i="7"/>
  <c r="C45" i="7"/>
  <c r="C55" i="7"/>
  <c r="C67" i="7"/>
  <c r="C75" i="7"/>
  <c r="C87" i="7"/>
  <c r="C99" i="7"/>
  <c r="D18" i="11"/>
  <c r="D48" i="10"/>
  <c r="D47" i="10"/>
  <c r="E47" i="10" s="1"/>
  <c r="D45" i="10"/>
  <c r="E45" i="10" s="1"/>
  <c r="D52" i="10"/>
  <c r="E52" i="10" s="1"/>
  <c r="D30" i="10"/>
  <c r="E30" i="10" s="1"/>
  <c r="D44" i="10"/>
  <c r="C53" i="6"/>
  <c r="C50" i="6"/>
  <c r="C46" i="6"/>
  <c r="C38" i="6"/>
  <c r="C33" i="6"/>
  <c r="C28" i="6"/>
  <c r="C25" i="6"/>
  <c r="C22" i="6"/>
  <c r="C42" i="6"/>
  <c r="C40" i="6"/>
  <c r="C37" i="6"/>
  <c r="C35" i="6"/>
  <c r="C30" i="6"/>
  <c r="C27" i="6"/>
  <c r="C21" i="6"/>
  <c r="C18" i="6"/>
  <c r="C39" i="7"/>
  <c r="C135" i="7"/>
  <c r="C127" i="7"/>
  <c r="C119" i="7"/>
  <c r="C111" i="7"/>
  <c r="C103" i="7"/>
  <c r="C93" i="7"/>
  <c r="C80" i="7"/>
  <c r="C64" i="7"/>
  <c r="C48" i="7"/>
  <c r="C32" i="7"/>
  <c r="C95" i="7"/>
  <c r="C63" i="7"/>
  <c r="C33" i="7"/>
  <c r="C69" i="7"/>
  <c r="C35" i="7"/>
  <c r="C138" i="7"/>
  <c r="C130" i="7"/>
  <c r="C122" i="7"/>
  <c r="C114" i="7"/>
  <c r="C106" i="7"/>
  <c r="C97" i="7"/>
  <c r="C86" i="7"/>
  <c r="C70" i="7"/>
  <c r="C54" i="7"/>
  <c r="C38" i="7"/>
  <c r="C22" i="7"/>
  <c r="D43" i="6"/>
  <c r="E43" i="6" s="1"/>
  <c r="D23" i="6"/>
  <c r="D22" i="6"/>
  <c r="E22" i="6" s="1"/>
  <c r="D38" i="6"/>
  <c r="E38" i="6" s="1"/>
  <c r="C54" i="6"/>
  <c r="D18" i="6"/>
  <c r="E18" i="6" s="1"/>
  <c r="D20" i="6"/>
  <c r="E20" i="6" s="1"/>
  <c r="D19" i="6"/>
  <c r="D21" i="6"/>
  <c r="E21" i="6" s="1"/>
  <c r="C61" i="1"/>
  <c r="C90" i="1"/>
  <c r="C69" i="1"/>
  <c r="C79" i="1"/>
  <c r="C127" i="1"/>
  <c r="C116" i="1"/>
  <c r="C26" i="1"/>
  <c r="C56" i="1"/>
  <c r="C76" i="1"/>
  <c r="C72" i="1"/>
  <c r="C47" i="1"/>
  <c r="C77" i="1"/>
  <c r="C18" i="1"/>
  <c r="D18" i="1"/>
  <c r="C29" i="1"/>
  <c r="C43" i="1"/>
  <c r="C123" i="1"/>
  <c r="C137" i="1"/>
  <c r="C121" i="1"/>
  <c r="C128" i="1"/>
  <c r="C23" i="1"/>
  <c r="C106" i="1"/>
  <c r="C107" i="1"/>
  <c r="C28" i="1"/>
  <c r="C46" i="1"/>
  <c r="C60" i="1"/>
  <c r="C78" i="1"/>
  <c r="C96" i="1"/>
  <c r="C112" i="1"/>
  <c r="C31" i="1"/>
  <c r="C52" i="1"/>
  <c r="C19" i="1"/>
  <c r="C40" i="1"/>
  <c r="C62" i="1"/>
  <c r="C83" i="1"/>
  <c r="C44" i="1"/>
  <c r="C38" i="1"/>
  <c r="C91" i="1"/>
  <c r="C39" i="1"/>
  <c r="C85" i="1"/>
  <c r="C53" i="1"/>
  <c r="C65" i="1"/>
  <c r="C110" i="1"/>
  <c r="C111" i="1"/>
  <c r="C114" i="1"/>
  <c r="C130" i="1"/>
  <c r="C119" i="1"/>
  <c r="C133" i="1"/>
  <c r="C117" i="1"/>
  <c r="C124" i="1"/>
  <c r="C87" i="1"/>
  <c r="C98" i="1"/>
  <c r="C84" i="1"/>
  <c r="C32" i="1"/>
  <c r="C50" i="1"/>
  <c r="C64" i="1"/>
  <c r="C82" i="1"/>
  <c r="C100" i="1"/>
  <c r="C113" i="1"/>
  <c r="C37" i="1"/>
  <c r="C57" i="1"/>
  <c r="C25" i="1"/>
  <c r="C45" i="1"/>
  <c r="C67" i="1"/>
  <c r="C88" i="1"/>
  <c r="C55" i="1"/>
  <c r="C59" i="1"/>
  <c r="C97" i="1"/>
  <c r="C49" i="1"/>
  <c r="C103" i="1"/>
  <c r="C81" i="1"/>
  <c r="C89" i="1"/>
  <c r="C33" i="1"/>
  <c r="C99" i="1"/>
  <c r="C118" i="1"/>
  <c r="C74" i="1"/>
  <c r="C126" i="1"/>
  <c r="C131" i="1"/>
  <c r="C115" i="1"/>
  <c r="C129" i="1"/>
  <c r="C136" i="1"/>
  <c r="C120" i="1"/>
  <c r="C94" i="1"/>
  <c r="C92" i="1"/>
  <c r="C48" i="1"/>
  <c r="C20" i="1"/>
  <c r="C36" i="1"/>
  <c r="C54" i="1"/>
  <c r="C68" i="1"/>
  <c r="C86" i="1"/>
  <c r="C104" i="1"/>
  <c r="C21" i="1"/>
  <c r="C41" i="1"/>
  <c r="C63" i="1"/>
  <c r="C30" i="1"/>
  <c r="C51" i="1"/>
  <c r="C73" i="1"/>
  <c r="C93" i="1"/>
  <c r="C75" i="1"/>
  <c r="C70" i="1"/>
  <c r="C102" i="1"/>
  <c r="C71" i="1"/>
  <c r="C109" i="1"/>
  <c r="C95" i="1"/>
  <c r="C22" i="1"/>
  <c r="C101" i="1"/>
  <c r="C80" i="1"/>
  <c r="C135" i="1"/>
  <c r="C58" i="1"/>
  <c r="C34" i="1"/>
  <c r="C105" i="1"/>
  <c r="C24" i="1"/>
  <c r="C42" i="1"/>
  <c r="C125" i="1"/>
  <c r="C132" i="1"/>
  <c r="C27" i="1"/>
  <c r="C66" i="1"/>
  <c r="C108" i="1"/>
  <c r="C134" i="1"/>
  <c r="C35" i="1"/>
  <c r="D27" i="1"/>
  <c r="E27" i="1" s="1"/>
  <c r="D54" i="1"/>
  <c r="E54" i="1" s="1"/>
  <c r="D55" i="1"/>
  <c r="E55" i="1" s="1"/>
  <c r="D104" i="1"/>
  <c r="E104" i="1" s="1"/>
  <c r="D39" i="1"/>
  <c r="E39" i="1" s="1"/>
  <c r="D50" i="1"/>
  <c r="E50" i="1" s="1"/>
  <c r="D76" i="1"/>
  <c r="E76" i="1" s="1"/>
  <c r="D103" i="1"/>
  <c r="E103" i="1" s="1"/>
  <c r="D119" i="1"/>
  <c r="E119" i="1" s="1"/>
  <c r="D64" i="1"/>
  <c r="E64" i="1" s="1"/>
  <c r="D88" i="1"/>
  <c r="E88" i="1" s="1"/>
  <c r="D108" i="1"/>
  <c r="E108" i="1" s="1"/>
  <c r="E18" i="1"/>
  <c r="D129" i="1"/>
  <c r="E129" i="1" s="1"/>
  <c r="D127" i="1"/>
  <c r="E127" i="1" s="1"/>
  <c r="D122" i="1"/>
  <c r="E122" i="1" s="1"/>
  <c r="D24" i="1"/>
  <c r="E24" i="1" s="1"/>
  <c r="D82" i="1" l="1"/>
  <c r="E82" i="1" s="1"/>
  <c r="D19" i="1"/>
  <c r="D80" i="1"/>
  <c r="D112" i="1"/>
  <c r="E112" i="1" s="1"/>
  <c r="D31" i="1"/>
  <c r="D34" i="1"/>
  <c r="E34" i="1" s="1"/>
  <c r="D93" i="1"/>
  <c r="E93" i="1" s="1"/>
  <c r="D85" i="1"/>
  <c r="E85" i="1" s="1"/>
  <c r="D42" i="1"/>
  <c r="E42" i="1" s="1"/>
  <c r="D29" i="1"/>
  <c r="E29" i="1" s="1"/>
  <c r="D73" i="1"/>
  <c r="E73" i="1" s="1"/>
  <c r="C28" i="7"/>
  <c r="C26" i="7"/>
  <c r="C42" i="7"/>
  <c r="C50" i="7"/>
  <c r="C58" i="7"/>
  <c r="C66" i="7"/>
  <c r="C74" i="7"/>
  <c r="C82" i="7"/>
  <c r="C89" i="7"/>
  <c r="C94" i="7"/>
  <c r="C100" i="7"/>
  <c r="C104" i="7"/>
  <c r="C108" i="7"/>
  <c r="C112" i="7"/>
  <c r="C116" i="7"/>
  <c r="C120" i="7"/>
  <c r="C124" i="7"/>
  <c r="C128" i="7"/>
  <c r="C132" i="7"/>
  <c r="C136" i="7"/>
  <c r="C27" i="7"/>
  <c r="C43" i="7"/>
  <c r="C57" i="7"/>
  <c r="C65" i="7"/>
  <c r="C77" i="7"/>
  <c r="C21" i="7"/>
  <c r="C29" i="7"/>
  <c r="C41" i="7"/>
  <c r="C51" i="7"/>
  <c r="C59" i="7"/>
  <c r="C71" i="7"/>
  <c r="C83" i="7"/>
  <c r="C91" i="7"/>
  <c r="C23" i="7"/>
  <c r="C131" i="7"/>
  <c r="C123" i="7"/>
  <c r="C115" i="7"/>
  <c r="C107" i="7"/>
  <c r="C98" i="7"/>
  <c r="C88" i="7"/>
  <c r="C72" i="7"/>
  <c r="C56" i="7"/>
  <c r="C40" i="7"/>
  <c r="C24" i="7"/>
  <c r="C79" i="7"/>
  <c r="C49" i="7"/>
  <c r="C85" i="7"/>
  <c r="C53" i="7"/>
  <c r="C19" i="7"/>
  <c r="C134" i="7"/>
  <c r="C126" i="7"/>
  <c r="C118" i="7"/>
  <c r="C110" i="7"/>
  <c r="C102" i="7"/>
  <c r="C92" i="7"/>
  <c r="C78" i="7"/>
  <c r="C62" i="7"/>
  <c r="C46" i="7"/>
  <c r="C30" i="7"/>
  <c r="D35" i="6"/>
  <c r="E35" i="6" s="1"/>
  <c r="D37" i="6"/>
  <c r="E37" i="6" s="1"/>
  <c r="D36" i="6"/>
  <c r="E36" i="6" s="1"/>
  <c r="D46" i="6"/>
  <c r="E46" i="6" s="1"/>
  <c r="D30" i="6"/>
  <c r="E19" i="6"/>
  <c r="D133" i="1"/>
  <c r="E133" i="1" s="1"/>
  <c r="D135" i="1"/>
  <c r="E135" i="1" s="1"/>
  <c r="D130" i="1"/>
  <c r="E130" i="1" s="1"/>
  <c r="D77" i="1"/>
  <c r="E77" i="1" s="1"/>
  <c r="D28" i="1"/>
  <c r="E28" i="1" s="1"/>
  <c r="D38" i="1"/>
  <c r="E38" i="1" s="1"/>
  <c r="D114" i="1"/>
  <c r="E114" i="1" s="1"/>
  <c r="D32" i="1"/>
  <c r="E32" i="1" s="1"/>
  <c r="D63" i="1"/>
  <c r="E63" i="1" s="1"/>
  <c r="D87" i="1"/>
  <c r="E87" i="1" s="1"/>
  <c r="D97" i="1"/>
  <c r="E97" i="1" s="1"/>
  <c r="D90" i="1"/>
  <c r="E90" i="1" s="1"/>
  <c r="D81" i="1"/>
  <c r="E81" i="1" s="1"/>
  <c r="D86" i="1"/>
  <c r="E86" i="1" s="1"/>
  <c r="D49" i="1"/>
  <c r="E49" i="1" s="1"/>
  <c r="E19" i="1"/>
  <c r="D21" i="10"/>
  <c r="E21" i="10" s="1"/>
  <c r="D33" i="10"/>
  <c r="D40" i="10"/>
  <c r="E40" i="10" s="1"/>
  <c r="D23" i="10"/>
  <c r="E23" i="10" s="1"/>
  <c r="D20" i="10"/>
  <c r="E20" i="10" s="1"/>
  <c r="D51" i="10"/>
  <c r="D19" i="11"/>
  <c r="E19" i="11" s="1"/>
  <c r="D27" i="11"/>
  <c r="E27" i="11" s="1"/>
  <c r="C137" i="7"/>
  <c r="C129" i="7"/>
  <c r="C121" i="7"/>
  <c r="C113" i="7"/>
  <c r="C105" i="7"/>
  <c r="C96" i="7"/>
  <c r="C84" i="7"/>
  <c r="C68" i="7"/>
  <c r="C52" i="7"/>
  <c r="C34" i="7"/>
  <c r="D29" i="11"/>
  <c r="E29" i="11" s="1"/>
  <c r="D124" i="1"/>
  <c r="E124" i="1" s="1"/>
  <c r="D99" i="1"/>
  <c r="E99" i="1" s="1"/>
  <c r="D44" i="1"/>
  <c r="E44" i="1" s="1"/>
  <c r="D71" i="1"/>
  <c r="E71" i="1" s="1"/>
  <c r="D100" i="1"/>
  <c r="E100" i="1" s="1"/>
  <c r="D36" i="1"/>
  <c r="E36" i="1" s="1"/>
  <c r="D110" i="1"/>
  <c r="E110" i="1" s="1"/>
  <c r="D102" i="1"/>
  <c r="E102" i="1" s="1"/>
  <c r="D30" i="1"/>
  <c r="E30" i="1" s="1"/>
  <c r="D120" i="1"/>
  <c r="D111" i="1"/>
  <c r="E111" i="1" s="1"/>
  <c r="D67" i="1"/>
  <c r="E67" i="1" s="1"/>
  <c r="D121" i="1"/>
  <c r="E121" i="1" s="1"/>
  <c r="D113" i="1"/>
  <c r="E113" i="1" s="1"/>
  <c r="D74" i="1"/>
  <c r="E74" i="1" s="1"/>
  <c r="D128" i="1"/>
  <c r="E128" i="1" s="1"/>
  <c r="D136" i="1"/>
  <c r="E136" i="1" s="1"/>
  <c r="D125" i="1"/>
  <c r="E125" i="1" s="1"/>
  <c r="D137" i="1"/>
  <c r="E137" i="1" s="1"/>
  <c r="D126" i="1"/>
  <c r="E126" i="1" s="1"/>
  <c r="D131" i="1"/>
  <c r="E131" i="1" s="1"/>
  <c r="D134" i="1"/>
  <c r="E134" i="1" s="1"/>
  <c r="D132" i="1"/>
  <c r="E132" i="1" s="1"/>
  <c r="D107" i="1"/>
  <c r="E107" i="1" s="1"/>
  <c r="D117" i="1"/>
  <c r="E117" i="1" s="1"/>
  <c r="D59" i="1"/>
  <c r="E59" i="1" s="1"/>
  <c r="D61" i="1"/>
  <c r="E61" i="1" s="1"/>
  <c r="D116" i="1"/>
  <c r="E116" i="1" s="1"/>
  <c r="D56" i="1"/>
  <c r="E56" i="1" s="1"/>
  <c r="D83" i="1"/>
  <c r="E83" i="1" s="1"/>
  <c r="D43" i="1"/>
  <c r="E43" i="1" s="1"/>
  <c r="D53" i="1"/>
  <c r="E53" i="1" s="1"/>
  <c r="D46" i="1"/>
  <c r="E46" i="1" s="1"/>
  <c r="D94" i="1"/>
  <c r="E94" i="1" s="1"/>
  <c r="D78" i="1"/>
  <c r="E78" i="1" s="1"/>
  <c r="D105" i="1"/>
  <c r="E105" i="1" s="1"/>
  <c r="D26" i="1"/>
  <c r="E26" i="1" s="1"/>
  <c r="D65" i="1"/>
  <c r="E65" i="1" s="1"/>
  <c r="D66" i="1"/>
  <c r="E66" i="1" s="1"/>
  <c r="D57" i="1"/>
  <c r="E57" i="1" s="1"/>
  <c r="D70" i="1"/>
  <c r="E70" i="1" s="1"/>
  <c r="D62" i="1"/>
  <c r="E62" i="1" s="1"/>
  <c r="D48" i="1"/>
  <c r="E48" i="1" s="1"/>
  <c r="D92" i="1"/>
  <c r="E92" i="1" s="1"/>
  <c r="D115" i="1"/>
  <c r="E115" i="1" s="1"/>
  <c r="D89" i="1"/>
  <c r="E89" i="1" s="1"/>
  <c r="D118" i="1"/>
  <c r="E118" i="1" s="1"/>
  <c r="D79" i="1"/>
  <c r="E79" i="1" s="1"/>
  <c r="D40" i="1"/>
  <c r="E40" i="1" s="1"/>
  <c r="D96" i="1"/>
  <c r="E96" i="1" s="1"/>
  <c r="D35" i="1"/>
  <c r="E35" i="1" s="1"/>
  <c r="D98" i="1"/>
  <c r="E98" i="1" s="1"/>
  <c r="D33" i="1"/>
  <c r="E33" i="1" s="1"/>
  <c r="D52" i="1"/>
  <c r="E52" i="1" s="1"/>
  <c r="E80" i="1"/>
  <c r="C138" i="1"/>
  <c r="D123" i="1"/>
  <c r="E123" i="1" s="1"/>
  <c r="D41" i="1"/>
  <c r="E41" i="1" s="1"/>
  <c r="D47" i="1"/>
  <c r="E47" i="1" s="1"/>
  <c r="D75" i="1"/>
  <c r="E75" i="1" s="1"/>
  <c r="D72" i="1"/>
  <c r="E72" i="1" s="1"/>
  <c r="D37" i="1"/>
  <c r="E37" i="1" s="1"/>
  <c r="D60" i="1"/>
  <c r="D101" i="1"/>
  <c r="E101" i="1" s="1"/>
  <c r="D95" i="1"/>
  <c r="E95" i="1" s="1"/>
  <c r="D69" i="1"/>
  <c r="E69" i="1" s="1"/>
  <c r="D58" i="1"/>
  <c r="E58" i="1" s="1"/>
  <c r="D68" i="1"/>
  <c r="E68" i="1" s="1"/>
  <c r="D106" i="1"/>
  <c r="E106" i="1" s="1"/>
  <c r="D91" i="1"/>
  <c r="E91" i="1" s="1"/>
  <c r="D21" i="1"/>
  <c r="E21" i="1" s="1"/>
  <c r="D20" i="1"/>
  <c r="D25" i="1"/>
  <c r="E25" i="1" s="1"/>
  <c r="D51" i="1"/>
  <c r="E51" i="1" s="1"/>
  <c r="D45" i="1"/>
  <c r="E45" i="1" s="1"/>
  <c r="D109" i="1"/>
  <c r="E109" i="1" s="1"/>
  <c r="D84" i="1"/>
  <c r="E84" i="1" s="1"/>
  <c r="D23" i="1"/>
  <c r="E23" i="1" s="1"/>
  <c r="D22" i="1"/>
  <c r="E22" i="1" s="1"/>
  <c r="E120" i="1"/>
  <c r="E31" i="1"/>
  <c r="E60" i="1"/>
  <c r="E33" i="10"/>
  <c r="E51" i="10"/>
  <c r="D32" i="10"/>
  <c r="E32" i="10" s="1"/>
  <c r="D50" i="10"/>
  <c r="E50" i="10" s="1"/>
  <c r="D41" i="10"/>
  <c r="E41" i="10" s="1"/>
  <c r="D34" i="10"/>
  <c r="E34" i="10" s="1"/>
  <c r="D49" i="10"/>
  <c r="E49" i="10" s="1"/>
  <c r="D42" i="10"/>
  <c r="E42" i="10" s="1"/>
  <c r="D31" i="10"/>
  <c r="E31" i="10" s="1"/>
  <c r="D19" i="10"/>
  <c r="D24" i="10"/>
  <c r="D25" i="10"/>
  <c r="E25" i="10" s="1"/>
  <c r="D22" i="10"/>
  <c r="D43" i="10"/>
  <c r="E43" i="10" s="1"/>
  <c r="D36" i="10"/>
  <c r="D53" i="10"/>
  <c r="E53" i="10" s="1"/>
  <c r="D46" i="10"/>
  <c r="E46" i="10" s="1"/>
  <c r="D35" i="10"/>
  <c r="E35" i="10" s="1"/>
  <c r="D27" i="10"/>
  <c r="E27" i="10" s="1"/>
  <c r="D28" i="10"/>
  <c r="E28" i="10" s="1"/>
  <c r="D29" i="10"/>
  <c r="E29" i="10" s="1"/>
  <c r="D39" i="10"/>
  <c r="E39" i="10" s="1"/>
  <c r="C54" i="10"/>
  <c r="E19" i="10"/>
  <c r="E22" i="10"/>
  <c r="D28" i="11"/>
  <c r="E28" i="11" s="1"/>
  <c r="D21" i="11"/>
  <c r="E21" i="11" s="1"/>
  <c r="D26" i="11"/>
  <c r="D20" i="11"/>
  <c r="E20" i="11" s="1"/>
  <c r="D24" i="11"/>
  <c r="E24" i="11" s="1"/>
  <c r="D25" i="11"/>
  <c r="E25" i="11" s="1"/>
  <c r="C30" i="11"/>
  <c r="D23" i="11"/>
  <c r="E23" i="11" s="1"/>
  <c r="D22" i="11"/>
  <c r="E22" i="11" s="1"/>
  <c r="E44" i="10"/>
  <c r="E30" i="6"/>
  <c r="E18" i="11"/>
  <c r="D37" i="10"/>
  <c r="E37" i="10" s="1"/>
  <c r="D38" i="10"/>
  <c r="E38" i="10" s="1"/>
  <c r="D26" i="10"/>
  <c r="E26" i="10" s="1"/>
  <c r="E18" i="10"/>
  <c r="E26" i="11"/>
  <c r="E23" i="6"/>
  <c r="D53" i="6"/>
  <c r="E53" i="6" s="1"/>
  <c r="D32" i="6"/>
  <c r="E32" i="6" s="1"/>
  <c r="D49" i="6"/>
  <c r="E49" i="6" s="1"/>
  <c r="D41" i="6"/>
  <c r="E41" i="6" s="1"/>
  <c r="D25" i="6"/>
  <c r="E25" i="6" s="1"/>
  <c r="D40" i="6"/>
  <c r="E40" i="6" s="1"/>
  <c r="D48" i="6"/>
  <c r="E48" i="6" s="1"/>
  <c r="D47" i="6"/>
  <c r="E47" i="6" s="1"/>
  <c r="D52" i="6"/>
  <c r="E52" i="6" s="1"/>
  <c r="D29" i="6"/>
  <c r="E29" i="6" s="1"/>
  <c r="D31" i="6"/>
  <c r="E31" i="6" s="1"/>
  <c r="D44" i="6"/>
  <c r="E44" i="6" s="1"/>
  <c r="D42" i="6"/>
  <c r="E42" i="6" s="1"/>
  <c r="D34" i="6"/>
  <c r="E34" i="6" s="1"/>
  <c r="D26" i="6"/>
  <c r="E26" i="6" s="1"/>
  <c r="D28" i="6"/>
  <c r="E28" i="6" s="1"/>
  <c r="D24" i="6"/>
  <c r="D51" i="6"/>
  <c r="E51" i="6" s="1"/>
  <c r="D45" i="6"/>
  <c r="E45" i="6" s="1"/>
  <c r="D50" i="6"/>
  <c r="E50" i="6" s="1"/>
  <c r="D27" i="6"/>
  <c r="E27" i="6" s="1"/>
  <c r="D39" i="6"/>
  <c r="E39" i="6" s="1"/>
  <c r="D33" i="6"/>
  <c r="E33" i="6" s="1"/>
  <c r="E48" i="10"/>
  <c r="E36" i="10"/>
  <c r="C36" i="7"/>
  <c r="C20" i="7"/>
  <c r="D54" i="10" l="1"/>
  <c r="D19" i="7"/>
  <c r="E19" i="7"/>
  <c r="D30" i="11"/>
  <c r="D38" i="7"/>
  <c r="E38" i="7" s="1"/>
  <c r="D72" i="7"/>
  <c r="E72" i="7" s="1"/>
  <c r="D89" i="7"/>
  <c r="E89" i="7" s="1"/>
  <c r="D100" i="7"/>
  <c r="E100" i="7" s="1"/>
  <c r="D121" i="7"/>
  <c r="E121" i="7" s="1"/>
  <c r="D35" i="7"/>
  <c r="E35" i="7" s="1"/>
  <c r="D114" i="7"/>
  <c r="E114" i="7" s="1"/>
  <c r="D120" i="7"/>
  <c r="E120" i="7" s="1"/>
  <c r="D52" i="7"/>
  <c r="E52" i="7" s="1"/>
  <c r="D84" i="7"/>
  <c r="E84" i="7" s="1"/>
  <c r="D93" i="7"/>
  <c r="E93" i="7" s="1"/>
  <c r="D49" i="7"/>
  <c r="E49" i="7" s="1"/>
  <c r="D83" i="7"/>
  <c r="E83" i="7" s="1"/>
  <c r="D23" i="7"/>
  <c r="E23" i="7" s="1"/>
  <c r="D81" i="7"/>
  <c r="E81" i="7" s="1"/>
  <c r="D117" i="7"/>
  <c r="E117" i="7" s="1"/>
  <c r="D51" i="7"/>
  <c r="E51" i="7" s="1"/>
  <c r="D97" i="7"/>
  <c r="E97" i="7" s="1"/>
  <c r="D130" i="7"/>
  <c r="E130" i="7" s="1"/>
  <c r="D37" i="7"/>
  <c r="E37" i="7" s="1"/>
  <c r="D91" i="7"/>
  <c r="E91" i="7" s="1"/>
  <c r="D87" i="7"/>
  <c r="E87" i="7" s="1"/>
  <c r="D77" i="7"/>
  <c r="E77" i="7" s="1"/>
  <c r="D113" i="7"/>
  <c r="E113" i="7" s="1"/>
  <c r="D131" i="7"/>
  <c r="E131" i="7" s="1"/>
  <c r="D67" i="7"/>
  <c r="E67" i="7" s="1"/>
  <c r="D106" i="7"/>
  <c r="E106" i="7" s="1"/>
  <c r="D136" i="7"/>
  <c r="E136" i="7" s="1"/>
  <c r="D28" i="7"/>
  <c r="E28" i="7" s="1"/>
  <c r="D44" i="7"/>
  <c r="E44" i="7" s="1"/>
  <c r="D58" i="7"/>
  <c r="E58" i="7" s="1"/>
  <c r="D74" i="7"/>
  <c r="E74" i="7" s="1"/>
  <c r="D22" i="7"/>
  <c r="E22" i="7" s="1"/>
  <c r="D46" i="7"/>
  <c r="E46" i="7" s="1"/>
  <c r="D80" i="7"/>
  <c r="E80" i="7" s="1"/>
  <c r="D102" i="7"/>
  <c r="E102" i="7" s="1"/>
  <c r="D57" i="7"/>
  <c r="E57" i="7" s="1"/>
  <c r="D63" i="7"/>
  <c r="E63" i="7" s="1"/>
  <c r="D126" i="7"/>
  <c r="E126" i="7" s="1"/>
  <c r="D127" i="7"/>
  <c r="E127" i="7" s="1"/>
  <c r="D115" i="7"/>
  <c r="E115" i="7" s="1"/>
  <c r="D118" i="7"/>
  <c r="E118" i="7" s="1"/>
  <c r="D30" i="7"/>
  <c r="E30" i="7" s="1"/>
  <c r="D56" i="7"/>
  <c r="E56" i="7" s="1"/>
  <c r="D88" i="7"/>
  <c r="E88" i="7" s="1"/>
  <c r="D27" i="7"/>
  <c r="E27" i="7" s="1"/>
  <c r="D134" i="7"/>
  <c r="E134" i="7" s="1"/>
  <c r="C139" i="7"/>
  <c r="D133" i="7"/>
  <c r="E133" i="7" s="1"/>
  <c r="D39" i="7"/>
  <c r="E39" i="7" s="1"/>
  <c r="D24" i="7"/>
  <c r="E24" i="7" s="1"/>
  <c r="D34" i="7"/>
  <c r="E34" i="7" s="1"/>
  <c r="D68" i="7"/>
  <c r="E68" i="7" s="1"/>
  <c r="D65" i="7"/>
  <c r="E65" i="7" s="1"/>
  <c r="D69" i="7"/>
  <c r="E69" i="7" s="1"/>
  <c r="D47" i="7"/>
  <c r="E47" i="7" s="1"/>
  <c r="D124" i="7"/>
  <c r="E124" i="7" s="1"/>
  <c r="D29" i="7"/>
  <c r="E29" i="7" s="1"/>
  <c r="D107" i="7"/>
  <c r="E107" i="7" s="1"/>
  <c r="D137" i="7"/>
  <c r="E137" i="7" s="1"/>
  <c r="D73" i="7"/>
  <c r="E73" i="7" s="1"/>
  <c r="D123" i="7"/>
  <c r="E123" i="7" s="1"/>
  <c r="D20" i="7"/>
  <c r="E20" i="7" s="1"/>
  <c r="D82" i="7"/>
  <c r="E82" i="7" s="1"/>
  <c r="D103" i="7"/>
  <c r="E103" i="7" s="1"/>
  <c r="D86" i="7"/>
  <c r="E86" i="7" s="1"/>
  <c r="D71" i="7"/>
  <c r="E71" i="7" s="1"/>
  <c r="D108" i="7"/>
  <c r="E108" i="7" s="1"/>
  <c r="D99" i="7"/>
  <c r="E99" i="7" s="1"/>
  <c r="D78" i="7"/>
  <c r="E78" i="7" s="1"/>
  <c r="D75" i="7"/>
  <c r="E75" i="7" s="1"/>
  <c r="D43" i="7"/>
  <c r="E43" i="7" s="1"/>
  <c r="D31" i="7"/>
  <c r="E31" i="7" s="1"/>
  <c r="D36" i="7"/>
  <c r="D85" i="7"/>
  <c r="E85" i="7" s="1"/>
  <c r="D40" i="7"/>
  <c r="E40" i="7" s="1"/>
  <c r="D104" i="7"/>
  <c r="E104" i="7" s="1"/>
  <c r="D90" i="7"/>
  <c r="E90" i="7" s="1"/>
  <c r="D79" i="7"/>
  <c r="E79" i="7" s="1"/>
  <c r="D109" i="7"/>
  <c r="E109" i="7" s="1"/>
  <c r="D59" i="7"/>
  <c r="E59" i="7" s="1"/>
  <c r="D32" i="7"/>
  <c r="E32" i="7" s="1"/>
  <c r="D26" i="7"/>
  <c r="E26" i="7" s="1"/>
  <c r="D60" i="7"/>
  <c r="E60" i="7" s="1"/>
  <c r="D92" i="7"/>
  <c r="E92" i="7" s="1"/>
  <c r="D98" i="7"/>
  <c r="E98" i="7" s="1"/>
  <c r="D55" i="7"/>
  <c r="E55" i="7" s="1"/>
  <c r="D33" i="7"/>
  <c r="E33" i="7" s="1"/>
  <c r="D101" i="7"/>
  <c r="E101" i="7" s="1"/>
  <c r="D41" i="7"/>
  <c r="E41" i="7" s="1"/>
  <c r="D94" i="7"/>
  <c r="E94" i="7" s="1"/>
  <c r="D50" i="7"/>
  <c r="E50" i="7" s="1"/>
  <c r="D64" i="7"/>
  <c r="E64" i="7" s="1"/>
  <c r="D95" i="7"/>
  <c r="E95" i="7" s="1"/>
  <c r="D54" i="7"/>
  <c r="E54" i="7" s="1"/>
  <c r="D112" i="7"/>
  <c r="E112" i="7" s="1"/>
  <c r="D116" i="7"/>
  <c r="E116" i="7" s="1"/>
  <c r="D119" i="7"/>
  <c r="E119" i="7" s="1"/>
  <c r="D25" i="7"/>
  <c r="E25" i="7" s="1"/>
  <c r="D62" i="7"/>
  <c r="E62" i="7" s="1"/>
  <c r="D111" i="7"/>
  <c r="E111" i="7" s="1"/>
  <c r="D132" i="7"/>
  <c r="E132" i="7" s="1"/>
  <c r="D66" i="7"/>
  <c r="E66" i="7" s="1"/>
  <c r="D61" i="7"/>
  <c r="E61" i="7" s="1"/>
  <c r="D138" i="7"/>
  <c r="E138" i="7" s="1"/>
  <c r="D110" i="7"/>
  <c r="E110" i="7" s="1"/>
  <c r="D45" i="7"/>
  <c r="E45" i="7" s="1"/>
  <c r="D135" i="7"/>
  <c r="E135" i="7" s="1"/>
  <c r="D48" i="7"/>
  <c r="E48" i="7" s="1"/>
  <c r="D70" i="7"/>
  <c r="E70" i="7" s="1"/>
  <c r="D129" i="7"/>
  <c r="E129" i="7" s="1"/>
  <c r="D128" i="7"/>
  <c r="E128" i="7" s="1"/>
  <c r="D125" i="7"/>
  <c r="E125" i="7" s="1"/>
  <c r="D76" i="7"/>
  <c r="E76" i="7" s="1"/>
  <c r="D105" i="7"/>
  <c r="E105" i="7" s="1"/>
  <c r="D42" i="7"/>
  <c r="E42" i="7" s="1"/>
  <c r="D122" i="7"/>
  <c r="E122" i="7" s="1"/>
  <c r="D96" i="7"/>
  <c r="E96" i="7" s="1"/>
  <c r="D21" i="7"/>
  <c r="E21" i="7" s="1"/>
  <c r="D53" i="7"/>
  <c r="E53" i="7" s="1"/>
  <c r="E24" i="6"/>
  <c r="E54" i="6" s="1"/>
  <c r="D54" i="6"/>
  <c r="D138" i="1"/>
  <c r="E36" i="7"/>
  <c r="E24" i="10"/>
  <c r="E54" i="10" s="1"/>
  <c r="E30" i="11"/>
  <c r="E20" i="1"/>
  <c r="E138" i="1" s="1"/>
  <c r="E139" i="7" l="1"/>
  <c r="D139" i="7"/>
</calcChain>
</file>

<file path=xl/sharedStrings.xml><?xml version="1.0" encoding="utf-8"?>
<sst xmlns="http://schemas.openxmlformats.org/spreadsheetml/2006/main" count="102" uniqueCount="39">
  <si>
    <t>Kamat %</t>
  </si>
  <si>
    <t>Hónap</t>
  </si>
  <si>
    <t>Kamat</t>
  </si>
  <si>
    <t>Második év</t>
  </si>
  <si>
    <t>Harmadik év</t>
  </si>
  <si>
    <t>Hitelösszeg</t>
  </si>
  <si>
    <t>Összes havi törlesztés</t>
  </si>
  <si>
    <t>Negyedik év</t>
  </si>
  <si>
    <t>Ötödik év</t>
  </si>
  <si>
    <t>Tőke</t>
  </si>
  <si>
    <t>Futamidő (hónap)</t>
  </si>
  <si>
    <t>Türelmi idő (hónap)</t>
  </si>
  <si>
    <t>Tőkerészletek száma</t>
  </si>
  <si>
    <t xml:space="preserve">Hajdú-Bihar Megyei Vállalkozásfejlesztési Alapítvány </t>
  </si>
  <si>
    <t>4029 Debrecen, Csapó u. 26.</t>
  </si>
  <si>
    <t xml:space="preserve">A mikro-hitel törlesztőrészleteinek kiszámításához az alábbi kis táblázatban - a zöld hátterű </t>
  </si>
  <si>
    <t>Első év</t>
  </si>
  <si>
    <t>Ezt követően a nagy táblázatban láthatja, hogy havonta milyen nagyságú összegeket kell törlesztenie.</t>
  </si>
  <si>
    <t>Hatodik év</t>
  </si>
  <si>
    <t>Hetedik év</t>
  </si>
  <si>
    <t>Nyolcadik év</t>
  </si>
  <si>
    <t>Kilencedik év</t>
  </si>
  <si>
    <t>Tizedik év</t>
  </si>
  <si>
    <t>a türelmi idő hosszát (0-2 hónap)!</t>
  </si>
  <si>
    <t>Összesen:</t>
  </si>
  <si>
    <t>a türelmi idő hosszát (0-6 hónap)!</t>
  </si>
  <si>
    <t>ÚJ SZÉCHENYI HITEL FORGÓESZKÖZRE - TÖRLESZTÉSI SEGÉDLET</t>
  </si>
  <si>
    <t>ÚJ SZÉCHENYI HITEL BERUHÁZÁSRA - TÖRLESZTÉSI SEGÉDLET</t>
  </si>
  <si>
    <t>mezőkben - adja meg a felvenni kívánt hitel összegét, a futamidő hosszát (12 - 120 hónap)</t>
  </si>
  <si>
    <t>a türelmi idő hosszát (0-24 hónap), és a kamat mértékét!</t>
  </si>
  <si>
    <t>mezőkben - adja meg a felvenni kívánt hitel összegét, a futamidő hosszát (3 - 36 hónap)</t>
  </si>
  <si>
    <t>TÁMOGATÁST MEGELŐLEGEZŐ MIKROHITEL - TÖRLESZTÉSI SEGÉDLET</t>
  </si>
  <si>
    <t>mezőkben - adja meg a felvenni kívánt hitel összegét, a futamidő hosszát (6-120 hónap)</t>
  </si>
  <si>
    <t>mezőkben - adja meg a felvenni kívánt hitel összegét, a futamidő hosszát (2 - 12 hónap)</t>
  </si>
  <si>
    <t>LIKVIDITÁSI GYORSHITEL - TÖRLESZTÉSI SEGÉDLET</t>
  </si>
  <si>
    <t>MVA MIKRO-HITEL TÖRLESZTÉSI SEGÉDLET</t>
  </si>
  <si>
    <t>a türelmi idő hosszát (0-12 hónap)!</t>
  </si>
  <si>
    <t>mezőkben - adja meg a felvenni kívánt hitel összegét, a futamidő hosszát (3 - 36 hónap).</t>
  </si>
  <si>
    <t>TÜRELMI IDŐRE EBBEN A KONSTRUKCIÓBAN NINCS LEHETŐSÉG!!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</si>
</sst>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name val="Arial CE"/>
      <charset val="238"/>
    </font>
    <font>
      <u/>
      <sz val="10"/>
      <color indexed="12"/>
      <name val="Arial CE"/>
      <charset val="238"/>
    </font>
    <font>
      <b/>
      <u/>
      <sz val="10"/>
      <color indexed="12"/>
      <name val="Arial CE"/>
      <charset val="238"/>
    </font>
    <font>
      <sz val="10"/>
      <name val="Arial"/>
      <family val="2"/>
      <charset val="238"/>
    </font>
    <font>
      <b/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19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2" borderId="1">
      <protection locked="0"/>
    </xf>
  </cellStyleXfs>
  <cellXfs count="40">
    <xf numFmtId="0" fontId="0" fillId="0" borderId="0" xfId="0"/>
    <xf numFmtId="0" fontId="0" fillId="0" borderId="0" xfId="0" applyFill="1" applyProtection="1"/>
    <xf numFmtId="0" fontId="4" fillId="0" borderId="0" xfId="0" applyFont="1"/>
    <xf numFmtId="0" fontId="5" fillId="3" borderId="0" xfId="0" applyFont="1" applyFill="1"/>
    <xf numFmtId="0" fontId="0" fillId="0" borderId="1" xfId="0" applyBorder="1"/>
    <xf numFmtId="0" fontId="0" fillId="4" borderId="1" xfId="0" applyFill="1" applyBorder="1"/>
    <xf numFmtId="3" fontId="0" fillId="3" borderId="1" xfId="0" quotePrefix="1" applyNumberFormat="1" applyFill="1" applyBorder="1" applyProtection="1">
      <protection hidden="1"/>
    </xf>
    <xf numFmtId="3" fontId="0" fillId="3" borderId="1" xfId="0" applyNumberFormat="1" applyFill="1" applyBorder="1" applyProtection="1">
      <protection hidden="1"/>
    </xf>
    <xf numFmtId="3" fontId="3" fillId="0" borderId="1" xfId="0" applyNumberFormat="1" applyFont="1" applyBorder="1"/>
    <xf numFmtId="0" fontId="6" fillId="0" borderId="0" xfId="0" applyFont="1"/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7" fillId="0" borderId="0" xfId="0" applyNumberFormat="1" applyFont="1" applyFill="1" applyProtection="1">
      <protection hidden="1"/>
    </xf>
    <xf numFmtId="0" fontId="0" fillId="4" borderId="1" xfId="0" applyFill="1" applyBorder="1" applyAlignment="1">
      <alignment horizontal="center"/>
    </xf>
    <xf numFmtId="3" fontId="8" fillId="3" borderId="1" xfId="0" applyNumberFormat="1" applyFont="1" applyFill="1" applyBorder="1" applyProtection="1">
      <protection hidden="1"/>
    </xf>
    <xf numFmtId="0" fontId="8" fillId="0" borderId="1" xfId="0" applyFont="1" applyBorder="1"/>
    <xf numFmtId="0" fontId="3" fillId="0" borderId="0" xfId="0" applyFont="1" applyFill="1" applyProtection="1">
      <protection hidden="1"/>
    </xf>
    <xf numFmtId="3" fontId="3" fillId="5" borderId="1" xfId="2" applyNumberFormat="1" applyFont="1" applyFill="1" applyProtection="1">
      <protection locked="0"/>
    </xf>
    <xf numFmtId="0" fontId="3" fillId="5" borderId="1" xfId="2" applyFont="1" applyFill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/>
    <xf numFmtId="0" fontId="6" fillId="3" borderId="1" xfId="0" applyFont="1" applyFill="1" applyBorder="1" applyProtection="1"/>
    <xf numFmtId="3" fontId="0" fillId="0" borderId="0" xfId="0" applyNumberFormat="1"/>
    <xf numFmtId="0" fontId="12" fillId="0" borderId="0" xfId="0" applyFont="1"/>
    <xf numFmtId="0" fontId="1" fillId="0" borderId="0" xfId="0" applyFont="1"/>
    <xf numFmtId="3" fontId="1" fillId="0" borderId="0" xfId="0" applyNumberFormat="1" applyFont="1"/>
    <xf numFmtId="0" fontId="6" fillId="3" borderId="1" xfId="0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Protection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Protection="1"/>
    <xf numFmtId="0" fontId="3" fillId="7" borderId="1" xfId="0" applyFont="1" applyFill="1" applyBorder="1" applyAlignment="1" applyProtection="1">
      <alignment horizontal="center"/>
    </xf>
    <xf numFmtId="0" fontId="13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49" fontId="11" fillId="0" borderId="2" xfId="1" applyNumberFormat="1" applyFont="1" applyBorder="1" applyAlignment="1" applyProtection="1">
      <alignment horizontal="center" vertical="center" wrapText="1"/>
    </xf>
    <xf numFmtId="49" fontId="11" fillId="0" borderId="0" xfId="1" applyNumberFormat="1" applyFont="1" applyAlignment="1" applyProtection="1">
      <alignment horizontal="center" vertical="center" wrapText="1"/>
    </xf>
  </cellXfs>
  <cellStyles count="3">
    <cellStyle name="Hivatkozás" xfId="1" builtinId="8"/>
    <cellStyle name="Normál" xfId="0" builtinId="0"/>
    <cellStyle name="szabad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'MVA Mikrohitel'!$C$18:$C$53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92592.592592592599</c:v>
                </c:pt>
                <c:pt idx="13">
                  <c:v>92592.592592592599</c:v>
                </c:pt>
                <c:pt idx="14">
                  <c:v>92592.592592592599</c:v>
                </c:pt>
                <c:pt idx="15">
                  <c:v>92592.592592592599</c:v>
                </c:pt>
                <c:pt idx="16">
                  <c:v>92592.592592592599</c:v>
                </c:pt>
                <c:pt idx="17">
                  <c:v>92592.592592592599</c:v>
                </c:pt>
                <c:pt idx="18">
                  <c:v>92592.592592592599</c:v>
                </c:pt>
                <c:pt idx="19">
                  <c:v>92592.592592592599</c:v>
                </c:pt>
                <c:pt idx="20">
                  <c:v>92592.592592592599</c:v>
                </c:pt>
                <c:pt idx="21">
                  <c:v>92592.592592592599</c:v>
                </c:pt>
                <c:pt idx="22">
                  <c:v>92592.592592592599</c:v>
                </c:pt>
                <c:pt idx="23">
                  <c:v>92592.592592592599</c:v>
                </c:pt>
                <c:pt idx="24">
                  <c:v>92592.592592592599</c:v>
                </c:pt>
                <c:pt idx="25">
                  <c:v>92592.592592592599</c:v>
                </c:pt>
                <c:pt idx="26">
                  <c:v>92592.592592592599</c:v>
                </c:pt>
                <c:pt idx="27">
                  <c:v>92592.592592592599</c:v>
                </c:pt>
                <c:pt idx="28">
                  <c:v>92592.592592592599</c:v>
                </c:pt>
                <c:pt idx="29">
                  <c:v>92592.592592592599</c:v>
                </c:pt>
                <c:pt idx="30">
                  <c:v>92592.592592592599</c:v>
                </c:pt>
                <c:pt idx="31">
                  <c:v>92592.592592592599</c:v>
                </c:pt>
                <c:pt idx="32">
                  <c:v>92592.592592592599</c:v>
                </c:pt>
                <c:pt idx="33">
                  <c:v>92592.592592592599</c:v>
                </c:pt>
                <c:pt idx="34">
                  <c:v>92592.592592592599</c:v>
                </c:pt>
                <c:pt idx="35">
                  <c:v>92592.592592592599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'MVA Mikrohitel'!$D$18:$D$53</c:f>
              <c:numCache>
                <c:formatCode>#,##0</c:formatCode>
                <c:ptCount val="36"/>
                <c:pt idx="0">
                  <c:v>32500</c:v>
                </c:pt>
                <c:pt idx="1">
                  <c:v>32500</c:v>
                </c:pt>
                <c:pt idx="2">
                  <c:v>32500</c:v>
                </c:pt>
                <c:pt idx="3">
                  <c:v>32500</c:v>
                </c:pt>
                <c:pt idx="4">
                  <c:v>32500</c:v>
                </c:pt>
                <c:pt idx="5">
                  <c:v>32500</c:v>
                </c:pt>
                <c:pt idx="6">
                  <c:v>32500</c:v>
                </c:pt>
                <c:pt idx="7">
                  <c:v>32500</c:v>
                </c:pt>
                <c:pt idx="8">
                  <c:v>32500</c:v>
                </c:pt>
                <c:pt idx="9">
                  <c:v>32500</c:v>
                </c:pt>
                <c:pt idx="10">
                  <c:v>32500</c:v>
                </c:pt>
                <c:pt idx="11">
                  <c:v>32500</c:v>
                </c:pt>
                <c:pt idx="12">
                  <c:v>32199.074074074073</c:v>
                </c:pt>
                <c:pt idx="13">
                  <c:v>31898.148148148146</c:v>
                </c:pt>
                <c:pt idx="14">
                  <c:v>31597.222222222219</c:v>
                </c:pt>
                <c:pt idx="15">
                  <c:v>31296.296296296292</c:v>
                </c:pt>
                <c:pt idx="16">
                  <c:v>30995.370370370372</c:v>
                </c:pt>
                <c:pt idx="17">
                  <c:v>30694.444444444442</c:v>
                </c:pt>
                <c:pt idx="18">
                  <c:v>30393.518518518518</c:v>
                </c:pt>
                <c:pt idx="19">
                  <c:v>30092.592592592595</c:v>
                </c:pt>
                <c:pt idx="20">
                  <c:v>29791.666666666668</c:v>
                </c:pt>
                <c:pt idx="21">
                  <c:v>29490.740740740741</c:v>
                </c:pt>
                <c:pt idx="22">
                  <c:v>29189.814814814814</c:v>
                </c:pt>
                <c:pt idx="23">
                  <c:v>28888.888888888887</c:v>
                </c:pt>
                <c:pt idx="24">
                  <c:v>28587.962962962967</c:v>
                </c:pt>
                <c:pt idx="25">
                  <c:v>28287.037037037033</c:v>
                </c:pt>
                <c:pt idx="26">
                  <c:v>27986.111111111113</c:v>
                </c:pt>
                <c:pt idx="27">
                  <c:v>27685.185185185182</c:v>
                </c:pt>
                <c:pt idx="28">
                  <c:v>27384.259259259255</c:v>
                </c:pt>
                <c:pt idx="29">
                  <c:v>27083.333333333328</c:v>
                </c:pt>
                <c:pt idx="30">
                  <c:v>26782.407407407405</c:v>
                </c:pt>
                <c:pt idx="31">
                  <c:v>26481.481481481482</c:v>
                </c:pt>
                <c:pt idx="32">
                  <c:v>26180.555555555558</c:v>
                </c:pt>
                <c:pt idx="33">
                  <c:v>25879.629629629628</c:v>
                </c:pt>
                <c:pt idx="34">
                  <c:v>25578.703703703704</c:v>
                </c:pt>
                <c:pt idx="35">
                  <c:v>25277.777777777777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483048"/>
        <c:axId val="192482656"/>
      </c:barChart>
      <c:catAx>
        <c:axId val="192483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924826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92482656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924830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>
      <c:oddHeader>&amp;N</c:oddHeader>
      <c:oddFooter>&amp;O. oldal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'MVA Mikrohitel'!$C$18:$C$53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92592.592592592599</c:v>
                </c:pt>
                <c:pt idx="13">
                  <c:v>92592.592592592599</c:v>
                </c:pt>
                <c:pt idx="14">
                  <c:v>92592.592592592599</c:v>
                </c:pt>
                <c:pt idx="15">
                  <c:v>92592.592592592599</c:v>
                </c:pt>
                <c:pt idx="16">
                  <c:v>92592.592592592599</c:v>
                </c:pt>
                <c:pt idx="17">
                  <c:v>92592.592592592599</c:v>
                </c:pt>
                <c:pt idx="18">
                  <c:v>92592.592592592599</c:v>
                </c:pt>
                <c:pt idx="19">
                  <c:v>92592.592592592599</c:v>
                </c:pt>
                <c:pt idx="20">
                  <c:v>92592.592592592599</c:v>
                </c:pt>
                <c:pt idx="21">
                  <c:v>92592.592592592599</c:v>
                </c:pt>
                <c:pt idx="22">
                  <c:v>92592.592592592599</c:v>
                </c:pt>
                <c:pt idx="23">
                  <c:v>92592.592592592599</c:v>
                </c:pt>
                <c:pt idx="24">
                  <c:v>92592.592592592599</c:v>
                </c:pt>
                <c:pt idx="25">
                  <c:v>92592.592592592599</c:v>
                </c:pt>
                <c:pt idx="26">
                  <c:v>92592.592592592599</c:v>
                </c:pt>
                <c:pt idx="27">
                  <c:v>92592.592592592599</c:v>
                </c:pt>
                <c:pt idx="28">
                  <c:v>92592.592592592599</c:v>
                </c:pt>
                <c:pt idx="29">
                  <c:v>92592.592592592599</c:v>
                </c:pt>
                <c:pt idx="30">
                  <c:v>92592.592592592599</c:v>
                </c:pt>
                <c:pt idx="31">
                  <c:v>92592.592592592599</c:v>
                </c:pt>
                <c:pt idx="32">
                  <c:v>92592.592592592599</c:v>
                </c:pt>
                <c:pt idx="33">
                  <c:v>92592.592592592599</c:v>
                </c:pt>
                <c:pt idx="34">
                  <c:v>92592.592592592599</c:v>
                </c:pt>
                <c:pt idx="35">
                  <c:v>92592.592592592599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'MVA Mikrohitel'!$D$18:$D$53</c:f>
              <c:numCache>
                <c:formatCode>#,##0</c:formatCode>
                <c:ptCount val="36"/>
                <c:pt idx="0">
                  <c:v>32500</c:v>
                </c:pt>
                <c:pt idx="1">
                  <c:v>32500</c:v>
                </c:pt>
                <c:pt idx="2">
                  <c:v>32500</c:v>
                </c:pt>
                <c:pt idx="3">
                  <c:v>32500</c:v>
                </c:pt>
                <c:pt idx="4">
                  <c:v>32500</c:v>
                </c:pt>
                <c:pt idx="5">
                  <c:v>32500</c:v>
                </c:pt>
                <c:pt idx="6">
                  <c:v>32500</c:v>
                </c:pt>
                <c:pt idx="7">
                  <c:v>32500</c:v>
                </c:pt>
                <c:pt idx="8">
                  <c:v>32500</c:v>
                </c:pt>
                <c:pt idx="9">
                  <c:v>32500</c:v>
                </c:pt>
                <c:pt idx="10">
                  <c:v>32500</c:v>
                </c:pt>
                <c:pt idx="11">
                  <c:v>32500</c:v>
                </c:pt>
                <c:pt idx="12">
                  <c:v>32199.074074074073</c:v>
                </c:pt>
                <c:pt idx="13">
                  <c:v>31898.148148148146</c:v>
                </c:pt>
                <c:pt idx="14">
                  <c:v>31597.222222222219</c:v>
                </c:pt>
                <c:pt idx="15">
                  <c:v>31296.296296296292</c:v>
                </c:pt>
                <c:pt idx="16">
                  <c:v>30995.370370370372</c:v>
                </c:pt>
                <c:pt idx="17">
                  <c:v>30694.444444444442</c:v>
                </c:pt>
                <c:pt idx="18">
                  <c:v>30393.518518518518</c:v>
                </c:pt>
                <c:pt idx="19">
                  <c:v>30092.592592592595</c:v>
                </c:pt>
                <c:pt idx="20">
                  <c:v>29791.666666666668</c:v>
                </c:pt>
                <c:pt idx="21">
                  <c:v>29490.740740740741</c:v>
                </c:pt>
                <c:pt idx="22">
                  <c:v>29189.814814814814</c:v>
                </c:pt>
                <c:pt idx="23">
                  <c:v>28888.888888888887</c:v>
                </c:pt>
                <c:pt idx="24">
                  <c:v>28587.962962962967</c:v>
                </c:pt>
                <c:pt idx="25">
                  <c:v>28287.037037037033</c:v>
                </c:pt>
                <c:pt idx="26">
                  <c:v>27986.111111111113</c:v>
                </c:pt>
                <c:pt idx="27">
                  <c:v>27685.185185185182</c:v>
                </c:pt>
                <c:pt idx="28">
                  <c:v>27384.259259259255</c:v>
                </c:pt>
                <c:pt idx="29">
                  <c:v>27083.333333333328</c:v>
                </c:pt>
                <c:pt idx="30">
                  <c:v>26782.407407407405</c:v>
                </c:pt>
                <c:pt idx="31">
                  <c:v>26481.481481481482</c:v>
                </c:pt>
                <c:pt idx="32">
                  <c:v>26180.555555555558</c:v>
                </c:pt>
                <c:pt idx="33">
                  <c:v>25879.629629629628</c:v>
                </c:pt>
                <c:pt idx="34">
                  <c:v>25578.703703703704</c:v>
                </c:pt>
                <c:pt idx="35">
                  <c:v>25277.777777777777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481480"/>
        <c:axId val="192480304"/>
      </c:barChart>
      <c:catAx>
        <c:axId val="192481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924803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92480304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924814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>
      <c:oddHeader>&amp;N</c:oddHeader>
      <c:oddFooter>&amp;O. oldal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'MVA Mikrohitel'!$C$18:$C$53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92592.592592592599</c:v>
                </c:pt>
                <c:pt idx="13">
                  <c:v>92592.592592592599</c:v>
                </c:pt>
                <c:pt idx="14">
                  <c:v>92592.592592592599</c:v>
                </c:pt>
                <c:pt idx="15">
                  <c:v>92592.592592592599</c:v>
                </c:pt>
                <c:pt idx="16">
                  <c:v>92592.592592592599</c:v>
                </c:pt>
                <c:pt idx="17">
                  <c:v>92592.592592592599</c:v>
                </c:pt>
                <c:pt idx="18">
                  <c:v>92592.592592592599</c:v>
                </c:pt>
                <c:pt idx="19">
                  <c:v>92592.592592592599</c:v>
                </c:pt>
                <c:pt idx="20">
                  <c:v>92592.592592592599</c:v>
                </c:pt>
                <c:pt idx="21">
                  <c:v>92592.592592592599</c:v>
                </c:pt>
                <c:pt idx="22">
                  <c:v>92592.592592592599</c:v>
                </c:pt>
                <c:pt idx="23">
                  <c:v>92592.592592592599</c:v>
                </c:pt>
                <c:pt idx="24">
                  <c:v>92592.592592592599</c:v>
                </c:pt>
                <c:pt idx="25">
                  <c:v>92592.592592592599</c:v>
                </c:pt>
                <c:pt idx="26">
                  <c:v>92592.592592592599</c:v>
                </c:pt>
                <c:pt idx="27">
                  <c:v>92592.592592592599</c:v>
                </c:pt>
                <c:pt idx="28">
                  <c:v>92592.592592592599</c:v>
                </c:pt>
                <c:pt idx="29">
                  <c:v>92592.592592592599</c:v>
                </c:pt>
                <c:pt idx="30">
                  <c:v>92592.592592592599</c:v>
                </c:pt>
                <c:pt idx="31">
                  <c:v>92592.592592592599</c:v>
                </c:pt>
                <c:pt idx="32">
                  <c:v>92592.592592592599</c:v>
                </c:pt>
                <c:pt idx="33">
                  <c:v>92592.592592592599</c:v>
                </c:pt>
                <c:pt idx="34">
                  <c:v>92592.592592592599</c:v>
                </c:pt>
                <c:pt idx="35">
                  <c:v>92592.592592592599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'MVA Mikrohitel'!$D$18:$D$53</c:f>
              <c:numCache>
                <c:formatCode>#,##0</c:formatCode>
                <c:ptCount val="36"/>
                <c:pt idx="0">
                  <c:v>32500</c:v>
                </c:pt>
                <c:pt idx="1">
                  <c:v>32500</c:v>
                </c:pt>
                <c:pt idx="2">
                  <c:v>32500</c:v>
                </c:pt>
                <c:pt idx="3">
                  <c:v>32500</c:v>
                </c:pt>
                <c:pt idx="4">
                  <c:v>32500</c:v>
                </c:pt>
                <c:pt idx="5">
                  <c:v>32500</c:v>
                </c:pt>
                <c:pt idx="6">
                  <c:v>32500</c:v>
                </c:pt>
                <c:pt idx="7">
                  <c:v>32500</c:v>
                </c:pt>
                <c:pt idx="8">
                  <c:v>32500</c:v>
                </c:pt>
                <c:pt idx="9">
                  <c:v>32500</c:v>
                </c:pt>
                <c:pt idx="10">
                  <c:v>32500</c:v>
                </c:pt>
                <c:pt idx="11">
                  <c:v>32500</c:v>
                </c:pt>
                <c:pt idx="12">
                  <c:v>32199.074074074073</c:v>
                </c:pt>
                <c:pt idx="13">
                  <c:v>31898.148148148146</c:v>
                </c:pt>
                <c:pt idx="14">
                  <c:v>31597.222222222219</c:v>
                </c:pt>
                <c:pt idx="15">
                  <c:v>31296.296296296292</c:v>
                </c:pt>
                <c:pt idx="16">
                  <c:v>30995.370370370372</c:v>
                </c:pt>
                <c:pt idx="17">
                  <c:v>30694.444444444442</c:v>
                </c:pt>
                <c:pt idx="18">
                  <c:v>30393.518518518518</c:v>
                </c:pt>
                <c:pt idx="19">
                  <c:v>30092.592592592595</c:v>
                </c:pt>
                <c:pt idx="20">
                  <c:v>29791.666666666668</c:v>
                </c:pt>
                <c:pt idx="21">
                  <c:v>29490.740740740741</c:v>
                </c:pt>
                <c:pt idx="22">
                  <c:v>29189.814814814814</c:v>
                </c:pt>
                <c:pt idx="23">
                  <c:v>28888.888888888887</c:v>
                </c:pt>
                <c:pt idx="24">
                  <c:v>28587.962962962967</c:v>
                </c:pt>
                <c:pt idx="25">
                  <c:v>28287.037037037033</c:v>
                </c:pt>
                <c:pt idx="26">
                  <c:v>27986.111111111113</c:v>
                </c:pt>
                <c:pt idx="27">
                  <c:v>27685.185185185182</c:v>
                </c:pt>
                <c:pt idx="28">
                  <c:v>27384.259259259255</c:v>
                </c:pt>
                <c:pt idx="29">
                  <c:v>27083.333333333328</c:v>
                </c:pt>
                <c:pt idx="30">
                  <c:v>26782.407407407405</c:v>
                </c:pt>
                <c:pt idx="31">
                  <c:v>26481.481481481482</c:v>
                </c:pt>
                <c:pt idx="32">
                  <c:v>26180.555555555558</c:v>
                </c:pt>
                <c:pt idx="33">
                  <c:v>25879.629629629628</c:v>
                </c:pt>
                <c:pt idx="34">
                  <c:v>25578.703703703704</c:v>
                </c:pt>
                <c:pt idx="35">
                  <c:v>25277.777777777777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479520"/>
        <c:axId val="192480696"/>
      </c:barChart>
      <c:catAx>
        <c:axId val="192479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924806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92480696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924795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>
      <c:oddHeader>&amp;N</c:oddHeader>
      <c:oddFooter>&amp;O. oldal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'MVA Mikrohitel'!$C$18:$C$53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92592.592592592599</c:v>
                </c:pt>
                <c:pt idx="13">
                  <c:v>92592.592592592599</c:v>
                </c:pt>
                <c:pt idx="14">
                  <c:v>92592.592592592599</c:v>
                </c:pt>
                <c:pt idx="15">
                  <c:v>92592.592592592599</c:v>
                </c:pt>
                <c:pt idx="16">
                  <c:v>92592.592592592599</c:v>
                </c:pt>
                <c:pt idx="17">
                  <c:v>92592.592592592599</c:v>
                </c:pt>
                <c:pt idx="18">
                  <c:v>92592.592592592599</c:v>
                </c:pt>
                <c:pt idx="19">
                  <c:v>92592.592592592599</c:v>
                </c:pt>
                <c:pt idx="20">
                  <c:v>92592.592592592599</c:v>
                </c:pt>
                <c:pt idx="21">
                  <c:v>92592.592592592599</c:v>
                </c:pt>
                <c:pt idx="22">
                  <c:v>92592.592592592599</c:v>
                </c:pt>
                <c:pt idx="23">
                  <c:v>92592.592592592599</c:v>
                </c:pt>
                <c:pt idx="24">
                  <c:v>92592.592592592599</c:v>
                </c:pt>
                <c:pt idx="25">
                  <c:v>92592.592592592599</c:v>
                </c:pt>
                <c:pt idx="26">
                  <c:v>92592.592592592599</c:v>
                </c:pt>
                <c:pt idx="27">
                  <c:v>92592.592592592599</c:v>
                </c:pt>
                <c:pt idx="28">
                  <c:v>92592.592592592599</c:v>
                </c:pt>
                <c:pt idx="29">
                  <c:v>92592.592592592599</c:v>
                </c:pt>
                <c:pt idx="30">
                  <c:v>92592.592592592599</c:v>
                </c:pt>
                <c:pt idx="31">
                  <c:v>92592.592592592599</c:v>
                </c:pt>
                <c:pt idx="32">
                  <c:v>92592.592592592599</c:v>
                </c:pt>
                <c:pt idx="33">
                  <c:v>92592.592592592599</c:v>
                </c:pt>
                <c:pt idx="34">
                  <c:v>92592.592592592599</c:v>
                </c:pt>
                <c:pt idx="35">
                  <c:v>92592.592592592599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'MVA Mikrohitel'!$D$18:$D$53</c:f>
              <c:numCache>
                <c:formatCode>#,##0</c:formatCode>
                <c:ptCount val="36"/>
                <c:pt idx="0">
                  <c:v>32500</c:v>
                </c:pt>
                <c:pt idx="1">
                  <c:v>32500</c:v>
                </c:pt>
                <c:pt idx="2">
                  <c:v>32500</c:v>
                </c:pt>
                <c:pt idx="3">
                  <c:v>32500</c:v>
                </c:pt>
                <c:pt idx="4">
                  <c:v>32500</c:v>
                </c:pt>
                <c:pt idx="5">
                  <c:v>32500</c:v>
                </c:pt>
                <c:pt idx="6">
                  <c:v>32500</c:v>
                </c:pt>
                <c:pt idx="7">
                  <c:v>32500</c:v>
                </c:pt>
                <c:pt idx="8">
                  <c:v>32500</c:v>
                </c:pt>
                <c:pt idx="9">
                  <c:v>32500</c:v>
                </c:pt>
                <c:pt idx="10">
                  <c:v>32500</c:v>
                </c:pt>
                <c:pt idx="11">
                  <c:v>32500</c:v>
                </c:pt>
                <c:pt idx="12">
                  <c:v>32199.074074074073</c:v>
                </c:pt>
                <c:pt idx="13">
                  <c:v>31898.148148148146</c:v>
                </c:pt>
                <c:pt idx="14">
                  <c:v>31597.222222222219</c:v>
                </c:pt>
                <c:pt idx="15">
                  <c:v>31296.296296296292</c:v>
                </c:pt>
                <c:pt idx="16">
                  <c:v>30995.370370370372</c:v>
                </c:pt>
                <c:pt idx="17">
                  <c:v>30694.444444444442</c:v>
                </c:pt>
                <c:pt idx="18">
                  <c:v>30393.518518518518</c:v>
                </c:pt>
                <c:pt idx="19">
                  <c:v>30092.592592592595</c:v>
                </c:pt>
                <c:pt idx="20">
                  <c:v>29791.666666666668</c:v>
                </c:pt>
                <c:pt idx="21">
                  <c:v>29490.740740740741</c:v>
                </c:pt>
                <c:pt idx="22">
                  <c:v>29189.814814814814</c:v>
                </c:pt>
                <c:pt idx="23">
                  <c:v>28888.888888888887</c:v>
                </c:pt>
                <c:pt idx="24">
                  <c:v>28587.962962962967</c:v>
                </c:pt>
                <c:pt idx="25">
                  <c:v>28287.037037037033</c:v>
                </c:pt>
                <c:pt idx="26">
                  <c:v>27986.111111111113</c:v>
                </c:pt>
                <c:pt idx="27">
                  <c:v>27685.185185185182</c:v>
                </c:pt>
                <c:pt idx="28">
                  <c:v>27384.259259259255</c:v>
                </c:pt>
                <c:pt idx="29">
                  <c:v>27083.333333333328</c:v>
                </c:pt>
                <c:pt idx="30">
                  <c:v>26782.407407407405</c:v>
                </c:pt>
                <c:pt idx="31">
                  <c:v>26481.481481481482</c:v>
                </c:pt>
                <c:pt idx="32">
                  <c:v>26180.555555555558</c:v>
                </c:pt>
                <c:pt idx="33">
                  <c:v>25879.629629629628</c:v>
                </c:pt>
                <c:pt idx="34">
                  <c:v>25578.703703703704</c:v>
                </c:pt>
                <c:pt idx="35">
                  <c:v>25277.777777777777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191952"/>
        <c:axId val="192193520"/>
      </c:barChart>
      <c:catAx>
        <c:axId val="192191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921935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92193520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921919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>
      <c:oddHeader>&amp;N</c:oddHeader>
      <c:oddFooter>&amp;O. oldal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'MVA Mikrohitel'!$C$18:$C$53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92592.592592592599</c:v>
                </c:pt>
                <c:pt idx="13">
                  <c:v>92592.592592592599</c:v>
                </c:pt>
                <c:pt idx="14">
                  <c:v>92592.592592592599</c:v>
                </c:pt>
                <c:pt idx="15">
                  <c:v>92592.592592592599</c:v>
                </c:pt>
                <c:pt idx="16">
                  <c:v>92592.592592592599</c:v>
                </c:pt>
                <c:pt idx="17">
                  <c:v>92592.592592592599</c:v>
                </c:pt>
                <c:pt idx="18">
                  <c:v>92592.592592592599</c:v>
                </c:pt>
                <c:pt idx="19">
                  <c:v>92592.592592592599</c:v>
                </c:pt>
                <c:pt idx="20">
                  <c:v>92592.592592592599</c:v>
                </c:pt>
                <c:pt idx="21">
                  <c:v>92592.592592592599</c:v>
                </c:pt>
                <c:pt idx="22">
                  <c:v>92592.592592592599</c:v>
                </c:pt>
                <c:pt idx="23">
                  <c:v>92592.592592592599</c:v>
                </c:pt>
                <c:pt idx="24">
                  <c:v>92592.592592592599</c:v>
                </c:pt>
                <c:pt idx="25">
                  <c:v>92592.592592592599</c:v>
                </c:pt>
                <c:pt idx="26">
                  <c:v>92592.592592592599</c:v>
                </c:pt>
                <c:pt idx="27">
                  <c:v>92592.592592592599</c:v>
                </c:pt>
                <c:pt idx="28">
                  <c:v>92592.592592592599</c:v>
                </c:pt>
                <c:pt idx="29">
                  <c:v>92592.592592592599</c:v>
                </c:pt>
                <c:pt idx="30">
                  <c:v>92592.592592592599</c:v>
                </c:pt>
                <c:pt idx="31">
                  <c:v>92592.592592592599</c:v>
                </c:pt>
                <c:pt idx="32">
                  <c:v>92592.592592592599</c:v>
                </c:pt>
                <c:pt idx="33">
                  <c:v>92592.592592592599</c:v>
                </c:pt>
                <c:pt idx="34">
                  <c:v>92592.592592592599</c:v>
                </c:pt>
                <c:pt idx="35">
                  <c:v>92592.592592592599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'MVA Mikrohitel'!$D$18:$D$53</c:f>
              <c:numCache>
                <c:formatCode>#,##0</c:formatCode>
                <c:ptCount val="36"/>
                <c:pt idx="0">
                  <c:v>32500</c:v>
                </c:pt>
                <c:pt idx="1">
                  <c:v>32500</c:v>
                </c:pt>
                <c:pt idx="2">
                  <c:v>32500</c:v>
                </c:pt>
                <c:pt idx="3">
                  <c:v>32500</c:v>
                </c:pt>
                <c:pt idx="4">
                  <c:v>32500</c:v>
                </c:pt>
                <c:pt idx="5">
                  <c:v>32500</c:v>
                </c:pt>
                <c:pt idx="6">
                  <c:v>32500</c:v>
                </c:pt>
                <c:pt idx="7">
                  <c:v>32500</c:v>
                </c:pt>
                <c:pt idx="8">
                  <c:v>32500</c:v>
                </c:pt>
                <c:pt idx="9">
                  <c:v>32500</c:v>
                </c:pt>
                <c:pt idx="10">
                  <c:v>32500</c:v>
                </c:pt>
                <c:pt idx="11">
                  <c:v>32500</c:v>
                </c:pt>
                <c:pt idx="12">
                  <c:v>32199.074074074073</c:v>
                </c:pt>
                <c:pt idx="13">
                  <c:v>31898.148148148146</c:v>
                </c:pt>
                <c:pt idx="14">
                  <c:v>31597.222222222219</c:v>
                </c:pt>
                <c:pt idx="15">
                  <c:v>31296.296296296292</c:v>
                </c:pt>
                <c:pt idx="16">
                  <c:v>30995.370370370372</c:v>
                </c:pt>
                <c:pt idx="17">
                  <c:v>30694.444444444442</c:v>
                </c:pt>
                <c:pt idx="18">
                  <c:v>30393.518518518518</c:v>
                </c:pt>
                <c:pt idx="19">
                  <c:v>30092.592592592595</c:v>
                </c:pt>
                <c:pt idx="20">
                  <c:v>29791.666666666668</c:v>
                </c:pt>
                <c:pt idx="21">
                  <c:v>29490.740740740741</c:v>
                </c:pt>
                <c:pt idx="22">
                  <c:v>29189.814814814814</c:v>
                </c:pt>
                <c:pt idx="23">
                  <c:v>28888.888888888887</c:v>
                </c:pt>
                <c:pt idx="24">
                  <c:v>28587.962962962967</c:v>
                </c:pt>
                <c:pt idx="25">
                  <c:v>28287.037037037033</c:v>
                </c:pt>
                <c:pt idx="26">
                  <c:v>27986.111111111113</c:v>
                </c:pt>
                <c:pt idx="27">
                  <c:v>27685.185185185182</c:v>
                </c:pt>
                <c:pt idx="28">
                  <c:v>27384.259259259255</c:v>
                </c:pt>
                <c:pt idx="29">
                  <c:v>27083.333333333328</c:v>
                </c:pt>
                <c:pt idx="30">
                  <c:v>26782.407407407405</c:v>
                </c:pt>
                <c:pt idx="31">
                  <c:v>26481.481481481482</c:v>
                </c:pt>
                <c:pt idx="32">
                  <c:v>26180.555555555558</c:v>
                </c:pt>
                <c:pt idx="33">
                  <c:v>25879.629629629628</c:v>
                </c:pt>
                <c:pt idx="34">
                  <c:v>25578.703703703704</c:v>
                </c:pt>
                <c:pt idx="35">
                  <c:v>25277.777777777777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4649360"/>
        <c:axId val="194649752"/>
      </c:barChart>
      <c:catAx>
        <c:axId val="194649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946497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94649752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9464936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>
      <c:oddHeader>&amp;N</c:oddHeader>
      <c:oddFooter>&amp;O. oldal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'MVA Mikrohitel'!$C$18:$C$53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92592.592592592599</c:v>
                </c:pt>
                <c:pt idx="13">
                  <c:v>92592.592592592599</c:v>
                </c:pt>
                <c:pt idx="14">
                  <c:v>92592.592592592599</c:v>
                </c:pt>
                <c:pt idx="15">
                  <c:v>92592.592592592599</c:v>
                </c:pt>
                <c:pt idx="16">
                  <c:v>92592.592592592599</c:v>
                </c:pt>
                <c:pt idx="17">
                  <c:v>92592.592592592599</c:v>
                </c:pt>
                <c:pt idx="18">
                  <c:v>92592.592592592599</c:v>
                </c:pt>
                <c:pt idx="19">
                  <c:v>92592.592592592599</c:v>
                </c:pt>
                <c:pt idx="20">
                  <c:v>92592.592592592599</c:v>
                </c:pt>
                <c:pt idx="21">
                  <c:v>92592.592592592599</c:v>
                </c:pt>
                <c:pt idx="22">
                  <c:v>92592.592592592599</c:v>
                </c:pt>
                <c:pt idx="23">
                  <c:v>92592.592592592599</c:v>
                </c:pt>
                <c:pt idx="24">
                  <c:v>92592.592592592599</c:v>
                </c:pt>
                <c:pt idx="25">
                  <c:v>92592.592592592599</c:v>
                </c:pt>
                <c:pt idx="26">
                  <c:v>92592.592592592599</c:v>
                </c:pt>
                <c:pt idx="27">
                  <c:v>92592.592592592599</c:v>
                </c:pt>
                <c:pt idx="28">
                  <c:v>92592.592592592599</c:v>
                </c:pt>
                <c:pt idx="29">
                  <c:v>92592.592592592599</c:v>
                </c:pt>
                <c:pt idx="30">
                  <c:v>92592.592592592599</c:v>
                </c:pt>
                <c:pt idx="31">
                  <c:v>92592.592592592599</c:v>
                </c:pt>
                <c:pt idx="32">
                  <c:v>92592.592592592599</c:v>
                </c:pt>
                <c:pt idx="33">
                  <c:v>92592.592592592599</c:v>
                </c:pt>
                <c:pt idx="34">
                  <c:v>92592.592592592599</c:v>
                </c:pt>
                <c:pt idx="35">
                  <c:v>92592.592592592599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'MVA Mikrohitel'!$D$18:$D$53</c:f>
              <c:numCache>
                <c:formatCode>#,##0</c:formatCode>
                <c:ptCount val="36"/>
                <c:pt idx="0">
                  <c:v>32500</c:v>
                </c:pt>
                <c:pt idx="1">
                  <c:v>32500</c:v>
                </c:pt>
                <c:pt idx="2">
                  <c:v>32500</c:v>
                </c:pt>
                <c:pt idx="3">
                  <c:v>32500</c:v>
                </c:pt>
                <c:pt idx="4">
                  <c:v>32500</c:v>
                </c:pt>
                <c:pt idx="5">
                  <c:v>32500</c:v>
                </c:pt>
                <c:pt idx="6">
                  <c:v>32500</c:v>
                </c:pt>
                <c:pt idx="7">
                  <c:v>32500</c:v>
                </c:pt>
                <c:pt idx="8">
                  <c:v>32500</c:v>
                </c:pt>
                <c:pt idx="9">
                  <c:v>32500</c:v>
                </c:pt>
                <c:pt idx="10">
                  <c:v>32500</c:v>
                </c:pt>
                <c:pt idx="11">
                  <c:v>32500</c:v>
                </c:pt>
                <c:pt idx="12">
                  <c:v>32199.074074074073</c:v>
                </c:pt>
                <c:pt idx="13">
                  <c:v>31898.148148148146</c:v>
                </c:pt>
                <c:pt idx="14">
                  <c:v>31597.222222222219</c:v>
                </c:pt>
                <c:pt idx="15">
                  <c:v>31296.296296296292</c:v>
                </c:pt>
                <c:pt idx="16">
                  <c:v>30995.370370370372</c:v>
                </c:pt>
                <c:pt idx="17">
                  <c:v>30694.444444444442</c:v>
                </c:pt>
                <c:pt idx="18">
                  <c:v>30393.518518518518</c:v>
                </c:pt>
                <c:pt idx="19">
                  <c:v>30092.592592592595</c:v>
                </c:pt>
                <c:pt idx="20">
                  <c:v>29791.666666666668</c:v>
                </c:pt>
                <c:pt idx="21">
                  <c:v>29490.740740740741</c:v>
                </c:pt>
                <c:pt idx="22">
                  <c:v>29189.814814814814</c:v>
                </c:pt>
                <c:pt idx="23">
                  <c:v>28888.888888888887</c:v>
                </c:pt>
                <c:pt idx="24">
                  <c:v>28587.962962962967</c:v>
                </c:pt>
                <c:pt idx="25">
                  <c:v>28287.037037037033</c:v>
                </c:pt>
                <c:pt idx="26">
                  <c:v>27986.111111111113</c:v>
                </c:pt>
                <c:pt idx="27">
                  <c:v>27685.185185185182</c:v>
                </c:pt>
                <c:pt idx="28">
                  <c:v>27384.259259259255</c:v>
                </c:pt>
                <c:pt idx="29">
                  <c:v>27083.333333333328</c:v>
                </c:pt>
                <c:pt idx="30">
                  <c:v>26782.407407407405</c:v>
                </c:pt>
                <c:pt idx="31">
                  <c:v>26481.481481481482</c:v>
                </c:pt>
                <c:pt idx="32">
                  <c:v>26180.555555555558</c:v>
                </c:pt>
                <c:pt idx="33">
                  <c:v>25879.629629629628</c:v>
                </c:pt>
                <c:pt idx="34">
                  <c:v>25578.703703703704</c:v>
                </c:pt>
                <c:pt idx="35">
                  <c:v>25277.777777777777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4648968"/>
        <c:axId val="194648576"/>
      </c:barChart>
      <c:catAx>
        <c:axId val="194648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946485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94648576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1946489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>
      <c:oddHeader>&amp;N</c:oddHeader>
      <c:oddFooter>&amp;O. oldal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84</xdr:row>
      <xdr:rowOff>0</xdr:rowOff>
    </xdr:from>
    <xdr:to>
      <xdr:col>6</xdr:col>
      <xdr:colOff>0</xdr:colOff>
      <xdr:row>84</xdr:row>
      <xdr:rowOff>0</xdr:rowOff>
    </xdr:to>
    <xdr:graphicFrame macro="">
      <xdr:nvGraphicFramePr>
        <xdr:cNvPr id="7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84</xdr:row>
      <xdr:rowOff>0</xdr:rowOff>
    </xdr:from>
    <xdr:to>
      <xdr:col>6</xdr:col>
      <xdr:colOff>0</xdr:colOff>
      <xdr:row>84</xdr:row>
      <xdr:rowOff>0</xdr:rowOff>
    </xdr:to>
    <xdr:graphicFrame macro="">
      <xdr:nvGraphicFramePr>
        <xdr:cNvPr id="72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55</xdr:row>
      <xdr:rowOff>0</xdr:rowOff>
    </xdr:from>
    <xdr:to>
      <xdr:col>6</xdr:col>
      <xdr:colOff>0</xdr:colOff>
      <xdr:row>55</xdr:row>
      <xdr:rowOff>0</xdr:rowOff>
    </xdr:to>
    <xdr:graphicFrame macro="">
      <xdr:nvGraphicFramePr>
        <xdr:cNvPr id="6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116</xdr:row>
      <xdr:rowOff>0</xdr:rowOff>
    </xdr:from>
    <xdr:to>
      <xdr:col>6</xdr:col>
      <xdr:colOff>0</xdr:colOff>
      <xdr:row>116</xdr:row>
      <xdr:rowOff>0</xdr:rowOff>
    </xdr:to>
    <xdr:graphicFrame macro="">
      <xdr:nvGraphicFramePr>
        <xdr:cNvPr id="10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55</xdr:row>
      <xdr:rowOff>0</xdr:rowOff>
    </xdr:from>
    <xdr:to>
      <xdr:col>6</xdr:col>
      <xdr:colOff>0</xdr:colOff>
      <xdr:row>55</xdr:row>
      <xdr:rowOff>0</xdr:rowOff>
    </xdr:to>
    <xdr:graphicFrame macro="">
      <xdr:nvGraphicFramePr>
        <xdr:cNvPr id="450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55</xdr:row>
      <xdr:rowOff>0</xdr:rowOff>
    </xdr:from>
    <xdr:to>
      <xdr:col>6</xdr:col>
      <xdr:colOff>0</xdr:colOff>
      <xdr:row>55</xdr:row>
      <xdr:rowOff>0</xdr:rowOff>
    </xdr:to>
    <xdr:graphicFrame macro="">
      <xdr:nvGraphicFramePr>
        <xdr:cNvPr id="56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tabSelected="1" zoomScaleNormal="100" workbookViewId="0">
      <selection activeCell="D34" sqref="D34"/>
    </sheetView>
  </sheetViews>
  <sheetFormatPr defaultRowHeight="12.75" x14ac:dyDescent="0.2"/>
  <cols>
    <col min="1" max="1" width="19.7109375" style="2" customWidth="1"/>
    <col min="2" max="2" width="9.85546875" customWidth="1"/>
    <col min="3" max="3" width="10.5703125" customWidth="1"/>
    <col min="4" max="4" width="10.140625" customWidth="1"/>
    <col min="5" max="5" width="21" bestFit="1" customWidth="1"/>
    <col min="6" max="6" width="8.7109375" customWidth="1"/>
  </cols>
  <sheetData>
    <row r="1" spans="1:6" x14ac:dyDescent="0.2">
      <c r="A1" s="9" t="s">
        <v>13</v>
      </c>
    </row>
    <row r="2" spans="1:6" x14ac:dyDescent="0.2">
      <c r="A2" s="9" t="s">
        <v>14</v>
      </c>
    </row>
    <row r="3" spans="1:6" x14ac:dyDescent="0.2">
      <c r="A3" s="9"/>
    </row>
    <row r="4" spans="1:6" x14ac:dyDescent="0.2">
      <c r="A4" s="37" t="s">
        <v>27</v>
      </c>
      <c r="B4" s="37"/>
      <c r="C4" s="37"/>
      <c r="D4" s="37"/>
      <c r="E4" s="37"/>
    </row>
    <row r="5" spans="1:6" x14ac:dyDescent="0.2">
      <c r="A5" s="10"/>
      <c r="B5" s="11"/>
      <c r="C5" s="11"/>
      <c r="D5" s="11"/>
      <c r="E5" s="11"/>
    </row>
    <row r="6" spans="1:6" x14ac:dyDescent="0.2">
      <c r="A6" s="10" t="s">
        <v>15</v>
      </c>
      <c r="B6" s="11"/>
      <c r="C6" s="11"/>
      <c r="D6" s="11"/>
      <c r="E6" s="11"/>
    </row>
    <row r="7" spans="1:6" x14ac:dyDescent="0.2">
      <c r="A7" s="10" t="s">
        <v>28</v>
      </c>
      <c r="B7" s="11"/>
      <c r="C7" s="11"/>
      <c r="D7" s="11"/>
      <c r="E7" s="11"/>
    </row>
    <row r="8" spans="1:6" x14ac:dyDescent="0.2">
      <c r="A8" s="10" t="s">
        <v>29</v>
      </c>
      <c r="B8" s="11"/>
      <c r="C8" s="11"/>
      <c r="D8" s="11"/>
      <c r="E8" s="11"/>
    </row>
    <row r="9" spans="1:6" x14ac:dyDescent="0.2">
      <c r="A9" s="10" t="s">
        <v>17</v>
      </c>
      <c r="B9" s="11"/>
      <c r="C9" s="11"/>
      <c r="D9" s="11"/>
      <c r="E9" s="11"/>
    </row>
    <row r="11" spans="1:6" x14ac:dyDescent="0.2">
      <c r="A11" s="22" t="s">
        <v>5</v>
      </c>
      <c r="B11" s="19">
        <v>10000000</v>
      </c>
      <c r="C11" s="14"/>
    </row>
    <row r="12" spans="1:6" x14ac:dyDescent="0.2">
      <c r="A12" s="22" t="s">
        <v>10</v>
      </c>
      <c r="B12" s="20">
        <v>120</v>
      </c>
      <c r="C12" s="12"/>
    </row>
    <row r="13" spans="1:6" x14ac:dyDescent="0.2">
      <c r="A13" s="23" t="s">
        <v>11</v>
      </c>
      <c r="B13" s="20">
        <v>24</v>
      </c>
      <c r="C13" s="12"/>
      <c r="F13" s="1"/>
    </row>
    <row r="14" spans="1:6" ht="27.75" customHeight="1" x14ac:dyDescent="0.2">
      <c r="A14" s="28" t="s">
        <v>0</v>
      </c>
      <c r="B14" s="29">
        <v>3.9</v>
      </c>
      <c r="C14" s="38"/>
      <c r="D14" s="39"/>
      <c r="E14" s="39"/>
      <c r="F14" s="1"/>
    </row>
    <row r="15" spans="1:6" x14ac:dyDescent="0.2">
      <c r="A15" s="5" t="s">
        <v>12</v>
      </c>
      <c r="B15" s="15">
        <f>B12-B13</f>
        <v>96</v>
      </c>
      <c r="C15" s="25"/>
      <c r="E15" s="3"/>
      <c r="F15" s="1"/>
    </row>
    <row r="17" spans="1:6" x14ac:dyDescent="0.2">
      <c r="B17" t="s">
        <v>1</v>
      </c>
      <c r="C17" s="4" t="s">
        <v>9</v>
      </c>
      <c r="D17" s="4" t="s">
        <v>2</v>
      </c>
      <c r="E17" s="17" t="s">
        <v>6</v>
      </c>
    </row>
    <row r="18" spans="1:6" x14ac:dyDescent="0.2">
      <c r="C18" s="4"/>
      <c r="D18" s="4"/>
      <c r="E18" s="17"/>
    </row>
    <row r="19" spans="1:6" x14ac:dyDescent="0.2">
      <c r="A19" s="2" t="s">
        <v>16</v>
      </c>
      <c r="B19">
        <v>1</v>
      </c>
      <c r="C19" s="6">
        <f>IF(B19-B$13&lt;1,0,1)*B$11/B$15</f>
        <v>0</v>
      </c>
      <c r="D19" s="7">
        <f>(B$11-SUM(C$18:C19))*B$14/1200</f>
        <v>32500</v>
      </c>
      <c r="E19" s="16">
        <f>C19+D19</f>
        <v>32500</v>
      </c>
    </row>
    <row r="20" spans="1:6" x14ac:dyDescent="0.2">
      <c r="B20">
        <v>2</v>
      </c>
      <c r="C20" s="6">
        <f>IF(B$12&gt;=B20,1,0)*IF(B20-B$13&lt;1,0,1)*B$11/B$15</f>
        <v>0</v>
      </c>
      <c r="D20" s="7">
        <f>(B$11-SUM(C$18:C20))*B$14/1200</f>
        <v>32500</v>
      </c>
      <c r="E20" s="16">
        <f t="shared" ref="E20:E83" si="0">C20+D20</f>
        <v>32500</v>
      </c>
    </row>
    <row r="21" spans="1:6" x14ac:dyDescent="0.2">
      <c r="B21">
        <v>3</v>
      </c>
      <c r="C21" s="6">
        <f t="shared" ref="C21:C77" si="1">IF(B$12&gt;=B21,1,0)*IF(B21-B$13&lt;1,0,1)*B$11/B$15</f>
        <v>0</v>
      </c>
      <c r="D21" s="7">
        <f>(B$11-SUM(C$18:C21))*B$14/1200</f>
        <v>32500</v>
      </c>
      <c r="E21" s="16">
        <f t="shared" si="0"/>
        <v>32500</v>
      </c>
    </row>
    <row r="22" spans="1:6" x14ac:dyDescent="0.2">
      <c r="B22">
        <v>4</v>
      </c>
      <c r="C22" s="6">
        <f t="shared" si="1"/>
        <v>0</v>
      </c>
      <c r="D22" s="7">
        <f>(B$11-SUM(C$18:C22))*B$14/1200</f>
        <v>32500</v>
      </c>
      <c r="E22" s="16">
        <f t="shared" si="0"/>
        <v>32500</v>
      </c>
    </row>
    <row r="23" spans="1:6" x14ac:dyDescent="0.2">
      <c r="B23">
        <v>5</v>
      </c>
      <c r="C23" s="6">
        <f t="shared" si="1"/>
        <v>0</v>
      </c>
      <c r="D23" s="7">
        <f>(B$11-SUM(C$18:C23))*B$14/1200</f>
        <v>32500</v>
      </c>
      <c r="E23" s="16">
        <f t="shared" si="0"/>
        <v>32500</v>
      </c>
    </row>
    <row r="24" spans="1:6" x14ac:dyDescent="0.2">
      <c r="B24">
        <v>6</v>
      </c>
      <c r="C24" s="6">
        <f t="shared" si="1"/>
        <v>0</v>
      </c>
      <c r="D24" s="7">
        <f>(B$11-SUM(C$18:C24))*B$14/1200</f>
        <v>32500</v>
      </c>
      <c r="E24" s="16">
        <f t="shared" si="0"/>
        <v>32500</v>
      </c>
    </row>
    <row r="25" spans="1:6" x14ac:dyDescent="0.2">
      <c r="B25">
        <v>7</v>
      </c>
      <c r="C25" s="6">
        <f t="shared" si="1"/>
        <v>0</v>
      </c>
      <c r="D25" s="7">
        <f>(B$11-SUM(C$18:C25))*B$14/1200</f>
        <v>32500</v>
      </c>
      <c r="E25" s="16">
        <f t="shared" si="0"/>
        <v>32500</v>
      </c>
    </row>
    <row r="26" spans="1:6" x14ac:dyDescent="0.2">
      <c r="B26">
        <v>8</v>
      </c>
      <c r="C26" s="6">
        <f t="shared" si="1"/>
        <v>0</v>
      </c>
      <c r="D26" s="7">
        <f>(B$11-SUM(C$18:C26))*B$14/1200</f>
        <v>32500</v>
      </c>
      <c r="E26" s="16">
        <f t="shared" si="0"/>
        <v>32500</v>
      </c>
    </row>
    <row r="27" spans="1:6" x14ac:dyDescent="0.2">
      <c r="B27">
        <v>9</v>
      </c>
      <c r="C27" s="6">
        <f t="shared" si="1"/>
        <v>0</v>
      </c>
      <c r="D27" s="7">
        <f>(B$11-SUM(C$18:C27))*B$14/1200</f>
        <v>32500</v>
      </c>
      <c r="E27" s="16">
        <f t="shared" si="0"/>
        <v>32500</v>
      </c>
    </row>
    <row r="28" spans="1:6" x14ac:dyDescent="0.2">
      <c r="B28">
        <v>10</v>
      </c>
      <c r="C28" s="6">
        <f t="shared" si="1"/>
        <v>0</v>
      </c>
      <c r="D28" s="7">
        <f>(B$11-SUM(C$18:C28))*B$14/1200</f>
        <v>32500</v>
      </c>
      <c r="E28" s="16">
        <f t="shared" si="0"/>
        <v>32500</v>
      </c>
    </row>
    <row r="29" spans="1:6" x14ac:dyDescent="0.2">
      <c r="B29">
        <v>11</v>
      </c>
      <c r="C29" s="6">
        <f t="shared" si="1"/>
        <v>0</v>
      </c>
      <c r="D29" s="7">
        <f>(B$11-SUM(C$18:C29))*B$14/1200</f>
        <v>32500</v>
      </c>
      <c r="E29" s="16">
        <f t="shared" si="0"/>
        <v>32500</v>
      </c>
    </row>
    <row r="30" spans="1:6" x14ac:dyDescent="0.2">
      <c r="B30">
        <v>12</v>
      </c>
      <c r="C30" s="6">
        <f t="shared" si="1"/>
        <v>0</v>
      </c>
      <c r="D30" s="7">
        <f>(B$11-SUM(C$18:C30))*B$14/1200</f>
        <v>32500</v>
      </c>
      <c r="E30" s="16">
        <f t="shared" si="0"/>
        <v>32500</v>
      </c>
      <c r="F30" s="24"/>
    </row>
    <row r="31" spans="1:6" x14ac:dyDescent="0.2">
      <c r="A31" s="2" t="s">
        <v>3</v>
      </c>
      <c r="B31">
        <v>13</v>
      </c>
      <c r="C31" s="6">
        <f t="shared" si="1"/>
        <v>0</v>
      </c>
      <c r="D31" s="7">
        <f>(B$11-SUM(C$18:C31))*B$14/1200</f>
        <v>32500</v>
      </c>
      <c r="E31" s="16">
        <f t="shared" si="0"/>
        <v>32500</v>
      </c>
    </row>
    <row r="32" spans="1:6" x14ac:dyDescent="0.2">
      <c r="B32">
        <v>14</v>
      </c>
      <c r="C32" s="6">
        <f t="shared" si="1"/>
        <v>0</v>
      </c>
      <c r="D32" s="7">
        <f>(B$11-SUM(C$18:C32))*B$14/1200</f>
        <v>32500</v>
      </c>
      <c r="E32" s="16">
        <f t="shared" si="0"/>
        <v>32500</v>
      </c>
    </row>
    <row r="33" spans="1:6" x14ac:dyDescent="0.2">
      <c r="B33">
        <v>15</v>
      </c>
      <c r="C33" s="6">
        <f t="shared" si="1"/>
        <v>0</v>
      </c>
      <c r="D33" s="7">
        <f>(B$11-SUM(C$18:C33))*B$14/1200</f>
        <v>32500</v>
      </c>
      <c r="E33" s="16">
        <f t="shared" si="0"/>
        <v>32500</v>
      </c>
    </row>
    <row r="34" spans="1:6" x14ac:dyDescent="0.2">
      <c r="B34">
        <v>16</v>
      </c>
      <c r="C34" s="6">
        <f t="shared" si="1"/>
        <v>0</v>
      </c>
      <c r="D34" s="7">
        <f>(B$11-SUM(C$18:C34))*B$14/1200</f>
        <v>32500</v>
      </c>
      <c r="E34" s="16">
        <f t="shared" si="0"/>
        <v>32500</v>
      </c>
    </row>
    <row r="35" spans="1:6" x14ac:dyDescent="0.2">
      <c r="B35">
        <v>17</v>
      </c>
      <c r="C35" s="6">
        <f t="shared" si="1"/>
        <v>0</v>
      </c>
      <c r="D35" s="7">
        <f>(B$11-SUM(C$18:C35))*B$14/1200</f>
        <v>32500</v>
      </c>
      <c r="E35" s="16">
        <f t="shared" si="0"/>
        <v>32500</v>
      </c>
    </row>
    <row r="36" spans="1:6" x14ac:dyDescent="0.2">
      <c r="B36">
        <v>18</v>
      </c>
      <c r="C36" s="6">
        <f t="shared" si="1"/>
        <v>0</v>
      </c>
      <c r="D36" s="7">
        <f>(B$11-SUM(C$18:C36))*B$14/1200</f>
        <v>32500</v>
      </c>
      <c r="E36" s="16">
        <f t="shared" si="0"/>
        <v>32500</v>
      </c>
    </row>
    <row r="37" spans="1:6" x14ac:dyDescent="0.2">
      <c r="B37">
        <v>19</v>
      </c>
      <c r="C37" s="6">
        <f t="shared" si="1"/>
        <v>0</v>
      </c>
      <c r="D37" s="7">
        <f>(B$11-SUM(C$18:C37))*B$14/1200</f>
        <v>32500</v>
      </c>
      <c r="E37" s="16">
        <f t="shared" si="0"/>
        <v>32500</v>
      </c>
    </row>
    <row r="38" spans="1:6" x14ac:dyDescent="0.2">
      <c r="B38">
        <v>20</v>
      </c>
      <c r="C38" s="6">
        <f t="shared" si="1"/>
        <v>0</v>
      </c>
      <c r="D38" s="7">
        <f>(B$11-SUM(C$18:C38))*B$14/1200</f>
        <v>32500</v>
      </c>
      <c r="E38" s="16">
        <f t="shared" si="0"/>
        <v>32500</v>
      </c>
    </row>
    <row r="39" spans="1:6" x14ac:dyDescent="0.2">
      <c r="B39">
        <v>21</v>
      </c>
      <c r="C39" s="6">
        <f t="shared" si="1"/>
        <v>0</v>
      </c>
      <c r="D39" s="7">
        <f>(B$11-SUM(C$18:C39))*B$14/1200</f>
        <v>32500</v>
      </c>
      <c r="E39" s="16">
        <f t="shared" si="0"/>
        <v>32500</v>
      </c>
    </row>
    <row r="40" spans="1:6" x14ac:dyDescent="0.2">
      <c r="B40">
        <v>22</v>
      </c>
      <c r="C40" s="6">
        <f t="shared" si="1"/>
        <v>0</v>
      </c>
      <c r="D40" s="7">
        <f>(B$11-SUM(C$18:C40))*B$14/1200</f>
        <v>32500</v>
      </c>
      <c r="E40" s="16">
        <f t="shared" si="0"/>
        <v>32500</v>
      </c>
    </row>
    <row r="41" spans="1:6" x14ac:dyDescent="0.2">
      <c r="B41">
        <v>23</v>
      </c>
      <c r="C41" s="6">
        <f t="shared" si="1"/>
        <v>0</v>
      </c>
      <c r="D41" s="7">
        <f>(B$11-SUM(C$18:C41))*B$14/1200</f>
        <v>32500</v>
      </c>
      <c r="E41" s="16">
        <f t="shared" si="0"/>
        <v>32500</v>
      </c>
    </row>
    <row r="42" spans="1:6" x14ac:dyDescent="0.2">
      <c r="B42">
        <v>24</v>
      </c>
      <c r="C42" s="6">
        <f t="shared" si="1"/>
        <v>0</v>
      </c>
      <c r="D42" s="7">
        <f>(B$11-SUM(C$18:C42))*B$14/1200</f>
        <v>32500</v>
      </c>
      <c r="E42" s="16">
        <f t="shared" si="0"/>
        <v>32500</v>
      </c>
      <c r="F42" s="24"/>
    </row>
    <row r="43" spans="1:6" x14ac:dyDescent="0.2">
      <c r="A43" s="2" t="s">
        <v>4</v>
      </c>
      <c r="B43">
        <v>25</v>
      </c>
      <c r="C43" s="6">
        <f t="shared" si="1"/>
        <v>104166.66666666667</v>
      </c>
      <c r="D43" s="7">
        <f>(B$11-SUM(C$18:C43))*B$14/1200</f>
        <v>32161.458333333332</v>
      </c>
      <c r="E43" s="16">
        <f t="shared" si="0"/>
        <v>136328.125</v>
      </c>
    </row>
    <row r="44" spans="1:6" x14ac:dyDescent="0.2">
      <c r="B44">
        <v>26</v>
      </c>
      <c r="C44" s="6">
        <f t="shared" si="1"/>
        <v>104166.66666666667</v>
      </c>
      <c r="D44" s="7">
        <f>(B$11-SUM(C$18:C44))*B$14/1200</f>
        <v>31822.916666666668</v>
      </c>
      <c r="E44" s="16">
        <f t="shared" si="0"/>
        <v>135989.58333333334</v>
      </c>
    </row>
    <row r="45" spans="1:6" x14ac:dyDescent="0.2">
      <c r="B45">
        <v>27</v>
      </c>
      <c r="C45" s="6">
        <f t="shared" si="1"/>
        <v>104166.66666666667</v>
      </c>
      <c r="D45" s="7">
        <f>(B$11-SUM(C$18:C45))*B$14/1200</f>
        <v>31484.375</v>
      </c>
      <c r="E45" s="16">
        <f t="shared" si="0"/>
        <v>135651.04166666669</v>
      </c>
    </row>
    <row r="46" spans="1:6" x14ac:dyDescent="0.2">
      <c r="B46">
        <v>28</v>
      </c>
      <c r="C46" s="6">
        <f t="shared" si="1"/>
        <v>104166.66666666667</v>
      </c>
      <c r="D46" s="7">
        <f>(B$11-SUM(C$18:C46))*B$14/1200</f>
        <v>31145.833333333332</v>
      </c>
      <c r="E46" s="16">
        <f t="shared" si="0"/>
        <v>135312.5</v>
      </c>
    </row>
    <row r="47" spans="1:6" x14ac:dyDescent="0.2">
      <c r="B47">
        <v>29</v>
      </c>
      <c r="C47" s="6">
        <f t="shared" si="1"/>
        <v>104166.66666666667</v>
      </c>
      <c r="D47" s="7">
        <f>(B$11-SUM(C$18:C47))*B$14/1200</f>
        <v>30807.291666666668</v>
      </c>
      <c r="E47" s="16">
        <f t="shared" si="0"/>
        <v>134973.95833333334</v>
      </c>
    </row>
    <row r="48" spans="1:6" x14ac:dyDescent="0.2">
      <c r="B48">
        <v>30</v>
      </c>
      <c r="C48" s="6">
        <f t="shared" si="1"/>
        <v>104166.66666666667</v>
      </c>
      <c r="D48" s="7">
        <f>(B$11-SUM(C$18:C48))*B$14/1200</f>
        <v>30468.75</v>
      </c>
      <c r="E48" s="16">
        <f t="shared" si="0"/>
        <v>134635.41666666669</v>
      </c>
    </row>
    <row r="49" spans="1:5" x14ac:dyDescent="0.2">
      <c r="B49">
        <v>31</v>
      </c>
      <c r="C49" s="6">
        <f t="shared" si="1"/>
        <v>104166.66666666667</v>
      </c>
      <c r="D49" s="7">
        <f>(B$11-SUM(C$18:C49))*B$14/1200</f>
        <v>30130.208333333332</v>
      </c>
      <c r="E49" s="16">
        <f t="shared" si="0"/>
        <v>134296.875</v>
      </c>
    </row>
    <row r="50" spans="1:5" x14ac:dyDescent="0.2">
      <c r="B50">
        <v>32</v>
      </c>
      <c r="C50" s="6">
        <f t="shared" si="1"/>
        <v>104166.66666666667</v>
      </c>
      <c r="D50" s="7">
        <f>(B$11-SUM(C$18:C50))*B$14/1200</f>
        <v>29791.666666666668</v>
      </c>
      <c r="E50" s="16">
        <f t="shared" si="0"/>
        <v>133958.33333333334</v>
      </c>
    </row>
    <row r="51" spans="1:5" x14ac:dyDescent="0.2">
      <c r="B51">
        <v>33</v>
      </c>
      <c r="C51" s="6">
        <f t="shared" si="1"/>
        <v>104166.66666666667</v>
      </c>
      <c r="D51" s="7">
        <f>(B$11-SUM(C$18:C51))*B$14/1200</f>
        <v>29453.125</v>
      </c>
      <c r="E51" s="16">
        <f t="shared" si="0"/>
        <v>133619.79166666669</v>
      </c>
    </row>
    <row r="52" spans="1:5" x14ac:dyDescent="0.2">
      <c r="B52">
        <v>34</v>
      </c>
      <c r="C52" s="6">
        <f t="shared" si="1"/>
        <v>104166.66666666667</v>
      </c>
      <c r="D52" s="7">
        <f>(B$11-SUM(C$18:C52))*B$14/1200</f>
        <v>29114.583333333332</v>
      </c>
      <c r="E52" s="16">
        <f t="shared" si="0"/>
        <v>133281.25</v>
      </c>
    </row>
    <row r="53" spans="1:5" x14ac:dyDescent="0.2">
      <c r="B53">
        <v>35</v>
      </c>
      <c r="C53" s="6">
        <f t="shared" si="1"/>
        <v>104166.66666666667</v>
      </c>
      <c r="D53" s="7">
        <f>(B$11-SUM(C$18:C53))*B$14/1200</f>
        <v>28776.041666666668</v>
      </c>
      <c r="E53" s="16">
        <f t="shared" si="0"/>
        <v>132942.70833333334</v>
      </c>
    </row>
    <row r="54" spans="1:5" x14ac:dyDescent="0.2">
      <c r="B54">
        <v>36</v>
      </c>
      <c r="C54" s="6">
        <f t="shared" si="1"/>
        <v>104166.66666666667</v>
      </c>
      <c r="D54" s="7">
        <f>(B$11-SUM(C$18:C54))*B$14/1200</f>
        <v>28437.5</v>
      </c>
      <c r="E54" s="16">
        <f t="shared" si="0"/>
        <v>132604.16666666669</v>
      </c>
    </row>
    <row r="55" spans="1:5" x14ac:dyDescent="0.2">
      <c r="A55" s="2" t="s">
        <v>7</v>
      </c>
      <c r="B55">
        <v>37</v>
      </c>
      <c r="C55" s="6">
        <f t="shared" si="1"/>
        <v>104166.66666666667</v>
      </c>
      <c r="D55" s="7">
        <f>(B$11-SUM(C$18:C55))*B$14/1200</f>
        <v>28098.958333333332</v>
      </c>
      <c r="E55" s="16">
        <f t="shared" si="0"/>
        <v>132265.625</v>
      </c>
    </row>
    <row r="56" spans="1:5" x14ac:dyDescent="0.2">
      <c r="B56">
        <v>38</v>
      </c>
      <c r="C56" s="6">
        <f t="shared" si="1"/>
        <v>104166.66666666667</v>
      </c>
      <c r="D56" s="7">
        <f>(B$11-SUM(C$18:C56))*B$14/1200</f>
        <v>27760.416666666664</v>
      </c>
      <c r="E56" s="16">
        <f t="shared" si="0"/>
        <v>131927.08333333334</v>
      </c>
    </row>
    <row r="57" spans="1:5" x14ac:dyDescent="0.2">
      <c r="B57">
        <v>39</v>
      </c>
      <c r="C57" s="6">
        <f t="shared" si="1"/>
        <v>104166.66666666667</v>
      </c>
      <c r="D57" s="7">
        <f>(B$11-SUM(C$18:C57))*B$14/1200</f>
        <v>27421.875</v>
      </c>
      <c r="E57" s="16">
        <f t="shared" si="0"/>
        <v>131588.54166666669</v>
      </c>
    </row>
    <row r="58" spans="1:5" x14ac:dyDescent="0.2">
      <c r="B58">
        <v>40</v>
      </c>
      <c r="C58" s="6">
        <f t="shared" si="1"/>
        <v>104166.66666666667</v>
      </c>
      <c r="D58" s="7">
        <f>(B$11-SUM(C$18:C58))*B$14/1200</f>
        <v>27083.333333333328</v>
      </c>
      <c r="E58" s="16">
        <f t="shared" si="0"/>
        <v>131250</v>
      </c>
    </row>
    <row r="59" spans="1:5" x14ac:dyDescent="0.2">
      <c r="B59">
        <v>41</v>
      </c>
      <c r="C59" s="6">
        <f t="shared" si="1"/>
        <v>104166.66666666667</v>
      </c>
      <c r="D59" s="7">
        <f>(B$11-SUM(C$18:C59))*B$14/1200</f>
        <v>26744.791666666664</v>
      </c>
      <c r="E59" s="16">
        <f t="shared" si="0"/>
        <v>130911.45833333334</v>
      </c>
    </row>
    <row r="60" spans="1:5" x14ac:dyDescent="0.2">
      <c r="B60">
        <v>42</v>
      </c>
      <c r="C60" s="6">
        <f t="shared" si="1"/>
        <v>104166.66666666667</v>
      </c>
      <c r="D60" s="7">
        <f>(B$11-SUM(C$18:C60))*B$14/1200</f>
        <v>26406.25</v>
      </c>
      <c r="E60" s="16">
        <f t="shared" si="0"/>
        <v>130572.91666666667</v>
      </c>
    </row>
    <row r="61" spans="1:5" x14ac:dyDescent="0.2">
      <c r="B61">
        <v>43</v>
      </c>
      <c r="C61" s="6">
        <f t="shared" si="1"/>
        <v>104166.66666666667</v>
      </c>
      <c r="D61" s="7">
        <f>(B$11-SUM(C$18:C61))*B$14/1200</f>
        <v>26067.708333333328</v>
      </c>
      <c r="E61" s="16">
        <f t="shared" si="0"/>
        <v>130234.375</v>
      </c>
    </row>
    <row r="62" spans="1:5" x14ac:dyDescent="0.2">
      <c r="B62">
        <v>44</v>
      </c>
      <c r="C62" s="6">
        <f t="shared" si="1"/>
        <v>104166.66666666667</v>
      </c>
      <c r="D62" s="7">
        <f>(B$11-SUM(C$18:C62))*B$14/1200</f>
        <v>25729.166666666664</v>
      </c>
      <c r="E62" s="16">
        <f t="shared" si="0"/>
        <v>129895.83333333334</v>
      </c>
    </row>
    <row r="63" spans="1:5" x14ac:dyDescent="0.2">
      <c r="B63">
        <v>45</v>
      </c>
      <c r="C63" s="6">
        <f t="shared" si="1"/>
        <v>104166.66666666667</v>
      </c>
      <c r="D63" s="7">
        <f>(B$11-SUM(C$18:C63))*B$14/1200</f>
        <v>25390.625</v>
      </c>
      <c r="E63" s="16">
        <f t="shared" si="0"/>
        <v>129557.29166666667</v>
      </c>
    </row>
    <row r="64" spans="1:5" x14ac:dyDescent="0.2">
      <c r="B64">
        <v>46</v>
      </c>
      <c r="C64" s="6">
        <f t="shared" si="1"/>
        <v>104166.66666666667</v>
      </c>
      <c r="D64" s="7">
        <f>(B$11-SUM(C$18:C64))*B$14/1200</f>
        <v>25052.083333333328</v>
      </c>
      <c r="E64" s="16">
        <f t="shared" si="0"/>
        <v>129218.75</v>
      </c>
    </row>
    <row r="65" spans="1:5" x14ac:dyDescent="0.2">
      <c r="B65">
        <v>47</v>
      </c>
      <c r="C65" s="6">
        <f t="shared" si="1"/>
        <v>104166.66666666667</v>
      </c>
      <c r="D65" s="7">
        <f>(B$11-SUM(C$18:C65))*B$14/1200</f>
        <v>24713.541666666664</v>
      </c>
      <c r="E65" s="16">
        <f t="shared" si="0"/>
        <v>128880.20833333334</v>
      </c>
    </row>
    <row r="66" spans="1:5" x14ac:dyDescent="0.2">
      <c r="B66">
        <v>48</v>
      </c>
      <c r="C66" s="6">
        <f t="shared" si="1"/>
        <v>104166.66666666667</v>
      </c>
      <c r="D66" s="7">
        <f>(B$11-SUM(C$18:C66))*B$14/1200</f>
        <v>24375</v>
      </c>
      <c r="E66" s="16">
        <f t="shared" si="0"/>
        <v>128541.66666666667</v>
      </c>
    </row>
    <row r="67" spans="1:5" x14ac:dyDescent="0.2">
      <c r="A67" s="2" t="s">
        <v>8</v>
      </c>
      <c r="B67">
        <v>49</v>
      </c>
      <c r="C67" s="6">
        <f t="shared" si="1"/>
        <v>104166.66666666667</v>
      </c>
      <c r="D67" s="7">
        <f>(B$11-SUM(C$18:C67))*B$14/1200</f>
        <v>24036.458333333332</v>
      </c>
      <c r="E67" s="16">
        <f t="shared" si="0"/>
        <v>128203.125</v>
      </c>
    </row>
    <row r="68" spans="1:5" x14ac:dyDescent="0.2">
      <c r="B68">
        <v>50</v>
      </c>
      <c r="C68" s="6">
        <f t="shared" si="1"/>
        <v>104166.66666666667</v>
      </c>
      <c r="D68" s="7">
        <f>(B$11-SUM(C$18:C68))*B$14/1200</f>
        <v>23697.916666666668</v>
      </c>
      <c r="E68" s="16">
        <f t="shared" si="0"/>
        <v>127864.58333333334</v>
      </c>
    </row>
    <row r="69" spans="1:5" x14ac:dyDescent="0.2">
      <c r="B69">
        <v>51</v>
      </c>
      <c r="C69" s="6">
        <f t="shared" si="1"/>
        <v>104166.66666666667</v>
      </c>
      <c r="D69" s="7">
        <f>(B$11-SUM(C$18:C69))*B$14/1200</f>
        <v>23359.375</v>
      </c>
      <c r="E69" s="16">
        <f t="shared" si="0"/>
        <v>127526.04166666667</v>
      </c>
    </row>
    <row r="70" spans="1:5" x14ac:dyDescent="0.2">
      <c r="B70">
        <v>52</v>
      </c>
      <c r="C70" s="6">
        <f t="shared" si="1"/>
        <v>104166.66666666667</v>
      </c>
      <c r="D70" s="7">
        <f>(B$11-SUM(C$18:C70))*B$14/1200</f>
        <v>23020.833333333332</v>
      </c>
      <c r="E70" s="16">
        <f t="shared" si="0"/>
        <v>127187.5</v>
      </c>
    </row>
    <row r="71" spans="1:5" x14ac:dyDescent="0.2">
      <c r="B71">
        <v>53</v>
      </c>
      <c r="C71" s="6">
        <f t="shared" si="1"/>
        <v>104166.66666666667</v>
      </c>
      <c r="D71" s="7">
        <f>(B$11-SUM(C$18:C71))*B$14/1200</f>
        <v>22682.291666666672</v>
      </c>
      <c r="E71" s="16">
        <f t="shared" si="0"/>
        <v>126848.95833333334</v>
      </c>
    </row>
    <row r="72" spans="1:5" x14ac:dyDescent="0.2">
      <c r="B72">
        <v>54</v>
      </c>
      <c r="C72" s="6">
        <f t="shared" si="1"/>
        <v>104166.66666666667</v>
      </c>
      <c r="D72" s="7">
        <f>(B$11-SUM(C$18:C72))*B$14/1200</f>
        <v>22343.750000000004</v>
      </c>
      <c r="E72" s="16">
        <f t="shared" si="0"/>
        <v>126510.41666666667</v>
      </c>
    </row>
    <row r="73" spans="1:5" x14ac:dyDescent="0.2">
      <c r="B73">
        <v>55</v>
      </c>
      <c r="C73" s="6">
        <f t="shared" si="1"/>
        <v>104166.66666666667</v>
      </c>
      <c r="D73" s="7">
        <f>(B$11-SUM(C$18:C73))*B$14/1200</f>
        <v>22005.208333333332</v>
      </c>
      <c r="E73" s="16">
        <f t="shared" si="0"/>
        <v>126171.875</v>
      </c>
    </row>
    <row r="74" spans="1:5" x14ac:dyDescent="0.2">
      <c r="B74">
        <v>56</v>
      </c>
      <c r="C74" s="6">
        <f t="shared" si="1"/>
        <v>104166.66666666667</v>
      </c>
      <c r="D74" s="7">
        <f>(B$11-SUM(C$18:C74))*B$14/1200</f>
        <v>21666.666666666672</v>
      </c>
      <c r="E74" s="16">
        <f t="shared" si="0"/>
        <v>125833.33333333334</v>
      </c>
    </row>
    <row r="75" spans="1:5" x14ac:dyDescent="0.2">
      <c r="B75">
        <v>57</v>
      </c>
      <c r="C75" s="6">
        <f t="shared" si="1"/>
        <v>104166.66666666667</v>
      </c>
      <c r="D75" s="7">
        <f>(B$11-SUM(C$18:C75))*B$14/1200</f>
        <v>21328.125000000007</v>
      </c>
      <c r="E75" s="16">
        <f t="shared" si="0"/>
        <v>125494.79166666669</v>
      </c>
    </row>
    <row r="76" spans="1:5" x14ac:dyDescent="0.2">
      <c r="B76">
        <v>58</v>
      </c>
      <c r="C76" s="6">
        <f t="shared" si="1"/>
        <v>104166.66666666667</v>
      </c>
      <c r="D76" s="7">
        <f>(B$11-SUM(C$18:C76))*B$14/1200</f>
        <v>20989.583333333336</v>
      </c>
      <c r="E76" s="16">
        <f t="shared" si="0"/>
        <v>125156.25</v>
      </c>
    </row>
    <row r="77" spans="1:5" x14ac:dyDescent="0.2">
      <c r="B77">
        <v>59</v>
      </c>
      <c r="C77" s="6">
        <f t="shared" si="1"/>
        <v>104166.66666666667</v>
      </c>
      <c r="D77" s="7">
        <f>(B$11-SUM(C$18:C77))*B$14/1200</f>
        <v>20651.041666666672</v>
      </c>
      <c r="E77" s="16">
        <f t="shared" si="0"/>
        <v>124817.70833333334</v>
      </c>
    </row>
    <row r="78" spans="1:5" x14ac:dyDescent="0.2">
      <c r="B78">
        <v>60</v>
      </c>
      <c r="C78" s="6">
        <f>IF(B$12&gt;=B78,1,0)*IF(B78-B$13&lt;1,0,1)*B$11/B$15</f>
        <v>104166.66666666667</v>
      </c>
      <c r="D78" s="7">
        <f>(B$11-SUM(C$18:C78))*B$14/1200</f>
        <v>20312.500000000007</v>
      </c>
      <c r="E78" s="16">
        <f t="shared" si="0"/>
        <v>124479.16666666669</v>
      </c>
    </row>
    <row r="79" spans="1:5" x14ac:dyDescent="0.2">
      <c r="A79" s="2" t="s">
        <v>18</v>
      </c>
      <c r="B79">
        <v>61</v>
      </c>
      <c r="C79" s="6">
        <f t="shared" ref="C79:C138" si="2">IF(B$12&gt;=B79,1,0)*IF(B79-B$13&lt;1,0,1)*B$11/B$15</f>
        <v>104166.66666666667</v>
      </c>
      <c r="D79" s="7">
        <f>(B$11-SUM(C$18:C79))*B$14/1200</f>
        <v>19973.958333333339</v>
      </c>
      <c r="E79" s="16">
        <f t="shared" si="0"/>
        <v>124140.62500000001</v>
      </c>
    </row>
    <row r="80" spans="1:5" x14ac:dyDescent="0.2">
      <c r="B80">
        <v>62</v>
      </c>
      <c r="C80" s="6">
        <f t="shared" si="2"/>
        <v>104166.66666666667</v>
      </c>
      <c r="D80" s="7">
        <f>(B$11-SUM(C$18:C80))*B$14/1200</f>
        <v>19635.416666666672</v>
      </c>
      <c r="E80" s="16">
        <f t="shared" si="0"/>
        <v>123802.08333333334</v>
      </c>
    </row>
    <row r="81" spans="1:5" x14ac:dyDescent="0.2">
      <c r="B81">
        <v>63</v>
      </c>
      <c r="C81" s="6">
        <f t="shared" si="2"/>
        <v>104166.66666666667</v>
      </c>
      <c r="D81" s="7">
        <f>(B$11-SUM(C$18:C81))*B$14/1200</f>
        <v>19296.875000000007</v>
      </c>
      <c r="E81" s="16">
        <f t="shared" si="0"/>
        <v>123463.54166666669</v>
      </c>
    </row>
    <row r="82" spans="1:5" x14ac:dyDescent="0.2">
      <c r="B82">
        <v>64</v>
      </c>
      <c r="C82" s="6">
        <f t="shared" si="2"/>
        <v>104166.66666666667</v>
      </c>
      <c r="D82" s="7">
        <f>(B$11-SUM(C$18:C82))*B$14/1200</f>
        <v>18958.333333333339</v>
      </c>
      <c r="E82" s="16">
        <f t="shared" si="0"/>
        <v>123125.00000000001</v>
      </c>
    </row>
    <row r="83" spans="1:5" x14ac:dyDescent="0.2">
      <c r="B83">
        <v>65</v>
      </c>
      <c r="C83" s="6">
        <f t="shared" si="2"/>
        <v>104166.66666666667</v>
      </c>
      <c r="D83" s="7">
        <f>(B$11-SUM(C$18:C83))*B$14/1200</f>
        <v>18619.791666666672</v>
      </c>
      <c r="E83" s="16">
        <f t="shared" si="0"/>
        <v>122786.45833333334</v>
      </c>
    </row>
    <row r="84" spans="1:5" x14ac:dyDescent="0.2">
      <c r="B84">
        <v>66</v>
      </c>
      <c r="C84" s="6">
        <f t="shared" si="2"/>
        <v>104166.66666666667</v>
      </c>
      <c r="D84" s="7">
        <f>(B$11-SUM(C$18:C84))*B$14/1200</f>
        <v>18281.250000000007</v>
      </c>
      <c r="E84" s="16">
        <f t="shared" ref="E84:E138" si="3">C84+D84</f>
        <v>122447.91666666669</v>
      </c>
    </row>
    <row r="85" spans="1:5" x14ac:dyDescent="0.2">
      <c r="B85">
        <v>67</v>
      </c>
      <c r="C85" s="6">
        <f t="shared" si="2"/>
        <v>104166.66666666667</v>
      </c>
      <c r="D85" s="7">
        <f>(B$11-SUM(C$18:C85))*B$14/1200</f>
        <v>17942.708333333336</v>
      </c>
      <c r="E85" s="16">
        <f t="shared" si="3"/>
        <v>122109.375</v>
      </c>
    </row>
    <row r="86" spans="1:5" x14ac:dyDescent="0.2">
      <c r="B86">
        <v>68</v>
      </c>
      <c r="C86" s="6">
        <f t="shared" si="2"/>
        <v>104166.66666666667</v>
      </c>
      <c r="D86" s="7">
        <f>(B$11-SUM(C$18:C86))*B$14/1200</f>
        <v>17604.166666666672</v>
      </c>
      <c r="E86" s="16">
        <f t="shared" si="3"/>
        <v>121770.83333333334</v>
      </c>
    </row>
    <row r="87" spans="1:5" x14ac:dyDescent="0.2">
      <c r="B87">
        <v>69</v>
      </c>
      <c r="C87" s="6">
        <f t="shared" si="2"/>
        <v>104166.66666666667</v>
      </c>
      <c r="D87" s="7">
        <f>(B$11-SUM(C$18:C87))*B$14/1200</f>
        <v>17265.625000000004</v>
      </c>
      <c r="E87" s="16">
        <f t="shared" si="3"/>
        <v>121432.29166666667</v>
      </c>
    </row>
    <row r="88" spans="1:5" x14ac:dyDescent="0.2">
      <c r="B88">
        <v>70</v>
      </c>
      <c r="C88" s="6">
        <f t="shared" si="2"/>
        <v>104166.66666666667</v>
      </c>
      <c r="D88" s="7">
        <f>(B$11-SUM(C$18:C88))*B$14/1200</f>
        <v>16927.083333333336</v>
      </c>
      <c r="E88" s="16">
        <f t="shared" si="3"/>
        <v>121093.75</v>
      </c>
    </row>
    <row r="89" spans="1:5" x14ac:dyDescent="0.2">
      <c r="B89">
        <v>71</v>
      </c>
      <c r="C89" s="6">
        <f t="shared" si="2"/>
        <v>104166.66666666667</v>
      </c>
      <c r="D89" s="7">
        <f>(B$11-SUM(C$18:C89))*B$14/1200</f>
        <v>16588.541666666668</v>
      </c>
      <c r="E89" s="16">
        <f t="shared" si="3"/>
        <v>120755.20833333334</v>
      </c>
    </row>
    <row r="90" spans="1:5" x14ac:dyDescent="0.2">
      <c r="B90">
        <v>72</v>
      </c>
      <c r="C90" s="6">
        <f t="shared" si="2"/>
        <v>104166.66666666667</v>
      </c>
      <c r="D90" s="7">
        <f>(B$11-SUM(C$18:C90))*B$14/1200</f>
        <v>16250</v>
      </c>
      <c r="E90" s="16">
        <f t="shared" si="3"/>
        <v>120416.66666666667</v>
      </c>
    </row>
    <row r="91" spans="1:5" x14ac:dyDescent="0.2">
      <c r="A91" s="2" t="s">
        <v>19</v>
      </c>
      <c r="B91">
        <v>73</v>
      </c>
      <c r="C91" s="6">
        <f t="shared" si="2"/>
        <v>104166.66666666667</v>
      </c>
      <c r="D91" s="7">
        <f>(B$11-SUM(C$18:C91))*B$14/1200</f>
        <v>15911.458333333334</v>
      </c>
      <c r="E91" s="16">
        <f t="shared" si="3"/>
        <v>120078.125</v>
      </c>
    </row>
    <row r="92" spans="1:5" x14ac:dyDescent="0.2">
      <c r="B92">
        <v>74</v>
      </c>
      <c r="C92" s="6">
        <f t="shared" si="2"/>
        <v>104166.66666666667</v>
      </c>
      <c r="D92" s="7">
        <f>(B$11-SUM(C$18:C92))*B$14/1200</f>
        <v>15572.916666666664</v>
      </c>
      <c r="E92" s="16">
        <f t="shared" si="3"/>
        <v>119739.58333333334</v>
      </c>
    </row>
    <row r="93" spans="1:5" x14ac:dyDescent="0.2">
      <c r="B93">
        <v>75</v>
      </c>
      <c r="C93" s="6">
        <f t="shared" si="2"/>
        <v>104166.66666666667</v>
      </c>
      <c r="D93" s="7">
        <f>(B$11-SUM(C$18:C93))*B$14/1200</f>
        <v>15234.374999999996</v>
      </c>
      <c r="E93" s="16">
        <f t="shared" si="3"/>
        <v>119401.04166666667</v>
      </c>
    </row>
    <row r="94" spans="1:5" x14ac:dyDescent="0.2">
      <c r="B94">
        <v>76</v>
      </c>
      <c r="C94" s="6">
        <f t="shared" si="2"/>
        <v>104166.66666666667</v>
      </c>
      <c r="D94" s="7">
        <f>(B$11-SUM(C$18:C94))*B$14/1200</f>
        <v>14895.83333333333</v>
      </c>
      <c r="E94" s="16">
        <f t="shared" si="3"/>
        <v>119062.5</v>
      </c>
    </row>
    <row r="95" spans="1:5" x14ac:dyDescent="0.2">
      <c r="B95">
        <v>77</v>
      </c>
      <c r="C95" s="6">
        <f t="shared" si="2"/>
        <v>104166.66666666667</v>
      </c>
      <c r="D95" s="7">
        <f>(B$11-SUM(C$18:C95))*B$14/1200</f>
        <v>14557.291666666661</v>
      </c>
      <c r="E95" s="16">
        <f t="shared" si="3"/>
        <v>118723.95833333333</v>
      </c>
    </row>
    <row r="96" spans="1:5" x14ac:dyDescent="0.2">
      <c r="B96">
        <v>78</v>
      </c>
      <c r="C96" s="6">
        <f t="shared" si="2"/>
        <v>104166.66666666667</v>
      </c>
      <c r="D96" s="7">
        <f>(B$11-SUM(C$18:C96))*B$14/1200</f>
        <v>14218.749999999995</v>
      </c>
      <c r="E96" s="16">
        <f t="shared" si="3"/>
        <v>118385.41666666667</v>
      </c>
    </row>
    <row r="97" spans="1:5" x14ac:dyDescent="0.2">
      <c r="B97">
        <v>79</v>
      </c>
      <c r="C97" s="6">
        <f t="shared" si="2"/>
        <v>104166.66666666667</v>
      </c>
      <c r="D97" s="7">
        <f>(B$11-SUM(C$18:C97))*B$14/1200</f>
        <v>13880.208333333325</v>
      </c>
      <c r="E97" s="16">
        <f t="shared" si="3"/>
        <v>118046.875</v>
      </c>
    </row>
    <row r="98" spans="1:5" x14ac:dyDescent="0.2">
      <c r="B98">
        <v>80</v>
      </c>
      <c r="C98" s="6">
        <f t="shared" si="2"/>
        <v>104166.66666666667</v>
      </c>
      <c r="D98" s="7">
        <f>(B$11-SUM(C$18:C98))*B$14/1200</f>
        <v>13541.666666666659</v>
      </c>
      <c r="E98" s="16">
        <f t="shared" si="3"/>
        <v>117708.33333333333</v>
      </c>
    </row>
    <row r="99" spans="1:5" x14ac:dyDescent="0.2">
      <c r="B99">
        <v>81</v>
      </c>
      <c r="C99" s="6">
        <f t="shared" si="2"/>
        <v>104166.66666666667</v>
      </c>
      <c r="D99" s="7">
        <f>(B$11-SUM(C$18:C99))*B$14/1200</f>
        <v>13203.124999999991</v>
      </c>
      <c r="E99" s="16">
        <f t="shared" si="3"/>
        <v>117369.79166666666</v>
      </c>
    </row>
    <row r="100" spans="1:5" x14ac:dyDescent="0.2">
      <c r="B100">
        <v>82</v>
      </c>
      <c r="C100" s="6">
        <f t="shared" si="2"/>
        <v>104166.66666666667</v>
      </c>
      <c r="D100" s="7">
        <f>(B$11-SUM(C$18:C100))*B$14/1200</f>
        <v>12864.583333333323</v>
      </c>
      <c r="E100" s="16">
        <f t="shared" si="3"/>
        <v>117031.25</v>
      </c>
    </row>
    <row r="101" spans="1:5" x14ac:dyDescent="0.2">
      <c r="B101">
        <v>83</v>
      </c>
      <c r="C101" s="6">
        <f t="shared" si="2"/>
        <v>104166.66666666667</v>
      </c>
      <c r="D101" s="7">
        <f>(B$11-SUM(C$18:C101))*B$14/1200</f>
        <v>12526.041666666655</v>
      </c>
      <c r="E101" s="16">
        <f t="shared" si="3"/>
        <v>116692.70833333333</v>
      </c>
    </row>
    <row r="102" spans="1:5" x14ac:dyDescent="0.2">
      <c r="B102">
        <v>84</v>
      </c>
      <c r="C102" s="6">
        <f t="shared" si="2"/>
        <v>104166.66666666667</v>
      </c>
      <c r="D102" s="7">
        <f>(B$11-SUM(C$18:C102))*B$14/1200</f>
        <v>12187.499999999987</v>
      </c>
      <c r="E102" s="16">
        <f t="shared" si="3"/>
        <v>116354.16666666666</v>
      </c>
    </row>
    <row r="103" spans="1:5" x14ac:dyDescent="0.2">
      <c r="A103" s="2" t="s">
        <v>20</v>
      </c>
      <c r="B103">
        <v>85</v>
      </c>
      <c r="C103" s="6">
        <f t="shared" si="2"/>
        <v>104166.66666666667</v>
      </c>
      <c r="D103" s="7">
        <f>(B$11-SUM(C$18:C103))*B$14/1200</f>
        <v>11848.958333333319</v>
      </c>
      <c r="E103" s="16">
        <f t="shared" si="3"/>
        <v>116015.62499999999</v>
      </c>
    </row>
    <row r="104" spans="1:5" x14ac:dyDescent="0.2">
      <c r="B104">
        <v>86</v>
      </c>
      <c r="C104" s="6">
        <f t="shared" si="2"/>
        <v>104166.66666666667</v>
      </c>
      <c r="D104" s="7">
        <f>(B$11-SUM(C$18:C104))*B$14/1200</f>
        <v>11510.416666666653</v>
      </c>
      <c r="E104" s="16">
        <f t="shared" si="3"/>
        <v>115677.08333333333</v>
      </c>
    </row>
    <row r="105" spans="1:5" x14ac:dyDescent="0.2">
      <c r="B105">
        <v>87</v>
      </c>
      <c r="C105" s="6">
        <f t="shared" si="2"/>
        <v>104166.66666666667</v>
      </c>
      <c r="D105" s="7">
        <f>(B$11-SUM(C$18:C105))*B$14/1200</f>
        <v>11171.874999999984</v>
      </c>
      <c r="E105" s="16">
        <f t="shared" si="3"/>
        <v>115338.54166666666</v>
      </c>
    </row>
    <row r="106" spans="1:5" x14ac:dyDescent="0.2">
      <c r="B106">
        <v>88</v>
      </c>
      <c r="C106" s="6">
        <f t="shared" si="2"/>
        <v>104166.66666666667</v>
      </c>
      <c r="D106" s="7">
        <f>(B$11-SUM(C$18:C106))*B$14/1200</f>
        <v>10833.333333333316</v>
      </c>
      <c r="E106" s="16">
        <f t="shared" si="3"/>
        <v>114999.99999999999</v>
      </c>
    </row>
    <row r="107" spans="1:5" x14ac:dyDescent="0.2">
      <c r="B107">
        <v>89</v>
      </c>
      <c r="C107" s="6">
        <f t="shared" si="2"/>
        <v>104166.66666666667</v>
      </c>
      <c r="D107" s="7">
        <f>(B$11-SUM(C$18:C107))*B$14/1200</f>
        <v>10494.79166666665</v>
      </c>
      <c r="E107" s="16">
        <f t="shared" si="3"/>
        <v>114661.45833333331</v>
      </c>
    </row>
    <row r="108" spans="1:5" x14ac:dyDescent="0.2">
      <c r="B108">
        <v>90</v>
      </c>
      <c r="C108" s="6">
        <f t="shared" si="2"/>
        <v>104166.66666666667</v>
      </c>
      <c r="D108" s="7">
        <f>(B$11-SUM(C$18:C108))*B$14/1200</f>
        <v>10156.249999999982</v>
      </c>
      <c r="E108" s="16">
        <f t="shared" si="3"/>
        <v>114322.91666666666</v>
      </c>
    </row>
    <row r="109" spans="1:5" x14ac:dyDescent="0.2">
      <c r="B109">
        <v>91</v>
      </c>
      <c r="C109" s="6">
        <f t="shared" si="2"/>
        <v>104166.66666666667</v>
      </c>
      <c r="D109" s="7">
        <f>(B$11-SUM(C$18:C109))*B$14/1200</f>
        <v>9817.7083333333139</v>
      </c>
      <c r="E109" s="16">
        <f t="shared" si="3"/>
        <v>113984.37499999999</v>
      </c>
    </row>
    <row r="110" spans="1:5" x14ac:dyDescent="0.2">
      <c r="B110">
        <v>92</v>
      </c>
      <c r="C110" s="6">
        <f t="shared" si="2"/>
        <v>104166.66666666667</v>
      </c>
      <c r="D110" s="7">
        <f>(B$11-SUM(C$18:C110))*B$14/1200</f>
        <v>9479.1666666666461</v>
      </c>
      <c r="E110" s="16">
        <f t="shared" si="3"/>
        <v>113645.83333333331</v>
      </c>
    </row>
    <row r="111" spans="1:5" x14ac:dyDescent="0.2">
      <c r="B111">
        <v>93</v>
      </c>
      <c r="C111" s="6">
        <f t="shared" si="2"/>
        <v>104166.66666666667</v>
      </c>
      <c r="D111" s="7">
        <f>(B$11-SUM(C$18:C111))*B$14/1200</f>
        <v>9140.6249999999782</v>
      </c>
      <c r="E111" s="16">
        <f t="shared" si="3"/>
        <v>113307.29166666666</v>
      </c>
    </row>
    <row r="112" spans="1:5" x14ac:dyDescent="0.2">
      <c r="B112">
        <v>94</v>
      </c>
      <c r="C112" s="6">
        <f t="shared" si="2"/>
        <v>104166.66666666667</v>
      </c>
      <c r="D112" s="7">
        <f>(B$11-SUM(C$18:C112))*B$14/1200</f>
        <v>8802.0833333333121</v>
      </c>
      <c r="E112" s="16">
        <f t="shared" si="3"/>
        <v>112968.74999999999</v>
      </c>
    </row>
    <row r="113" spans="1:5" x14ac:dyDescent="0.2">
      <c r="B113">
        <v>95</v>
      </c>
      <c r="C113" s="6">
        <f t="shared" si="2"/>
        <v>104166.66666666667</v>
      </c>
      <c r="D113" s="7">
        <f>(B$11-SUM(C$18:C113))*B$14/1200</f>
        <v>8463.5416666666442</v>
      </c>
      <c r="E113" s="16">
        <f t="shared" si="3"/>
        <v>112630.20833333331</v>
      </c>
    </row>
    <row r="114" spans="1:5" x14ac:dyDescent="0.2">
      <c r="B114">
        <v>96</v>
      </c>
      <c r="C114" s="6">
        <f t="shared" si="2"/>
        <v>104166.66666666667</v>
      </c>
      <c r="D114" s="7">
        <f>(B$11-SUM(C$18:C114))*B$14/1200</f>
        <v>8124.9999999999754</v>
      </c>
      <c r="E114" s="16">
        <f t="shared" si="3"/>
        <v>112291.66666666664</v>
      </c>
    </row>
    <row r="115" spans="1:5" x14ac:dyDescent="0.2">
      <c r="A115" s="2" t="s">
        <v>21</v>
      </c>
      <c r="B115">
        <v>97</v>
      </c>
      <c r="C115" s="6">
        <f t="shared" si="2"/>
        <v>104166.66666666667</v>
      </c>
      <c r="D115" s="7">
        <f>(B$11-SUM(C$18:C115))*B$14/1200</f>
        <v>7786.4583333333085</v>
      </c>
      <c r="E115" s="16">
        <f t="shared" si="3"/>
        <v>111953.12499999999</v>
      </c>
    </row>
    <row r="116" spans="1:5" x14ac:dyDescent="0.2">
      <c r="B116">
        <v>98</v>
      </c>
      <c r="C116" s="6">
        <f t="shared" si="2"/>
        <v>104166.66666666667</v>
      </c>
      <c r="D116" s="7">
        <f>(B$11-SUM(C$18:C116))*B$14/1200</f>
        <v>7447.9166666666406</v>
      </c>
      <c r="E116" s="16">
        <f t="shared" si="3"/>
        <v>111614.58333333331</v>
      </c>
    </row>
    <row r="117" spans="1:5" x14ac:dyDescent="0.2">
      <c r="B117">
        <v>99</v>
      </c>
      <c r="C117" s="6">
        <f t="shared" si="2"/>
        <v>104166.66666666667</v>
      </c>
      <c r="D117" s="7">
        <f>(B$11-SUM(C$18:C117))*B$14/1200</f>
        <v>7109.3749999999718</v>
      </c>
      <c r="E117" s="16">
        <f t="shared" si="3"/>
        <v>111276.04166666664</v>
      </c>
    </row>
    <row r="118" spans="1:5" x14ac:dyDescent="0.2">
      <c r="B118">
        <v>100</v>
      </c>
      <c r="C118" s="6">
        <f t="shared" si="2"/>
        <v>104166.66666666667</v>
      </c>
      <c r="D118" s="7">
        <f>(B$11-SUM(C$18:C118))*B$14/1200</f>
        <v>6770.8333333333048</v>
      </c>
      <c r="E118" s="16">
        <f t="shared" si="3"/>
        <v>110937.49999999997</v>
      </c>
    </row>
    <row r="119" spans="1:5" x14ac:dyDescent="0.2">
      <c r="B119">
        <v>101</v>
      </c>
      <c r="C119" s="6">
        <f t="shared" si="2"/>
        <v>104166.66666666667</v>
      </c>
      <c r="D119" s="7">
        <f>(B$11-SUM(C$18:C119))*B$14/1200</f>
        <v>6432.291666666637</v>
      </c>
      <c r="E119" s="16">
        <f t="shared" si="3"/>
        <v>110598.95833333331</v>
      </c>
    </row>
    <row r="120" spans="1:5" x14ac:dyDescent="0.2">
      <c r="B120">
        <v>102</v>
      </c>
      <c r="C120" s="6">
        <f t="shared" si="2"/>
        <v>104166.66666666667</v>
      </c>
      <c r="D120" s="7">
        <f>(B$11-SUM(C$18:C120))*B$14/1200</f>
        <v>6093.74999999997</v>
      </c>
      <c r="E120" s="16">
        <f t="shared" si="3"/>
        <v>110260.41666666664</v>
      </c>
    </row>
    <row r="121" spans="1:5" x14ac:dyDescent="0.2">
      <c r="B121">
        <v>103</v>
      </c>
      <c r="C121" s="6">
        <f t="shared" si="2"/>
        <v>104166.66666666667</v>
      </c>
      <c r="D121" s="7">
        <f>(B$11-SUM(C$18:C121))*B$14/1200</f>
        <v>5755.2083333333021</v>
      </c>
      <c r="E121" s="16">
        <f t="shared" si="3"/>
        <v>109921.87499999997</v>
      </c>
    </row>
    <row r="122" spans="1:5" x14ac:dyDescent="0.2">
      <c r="B122">
        <v>104</v>
      </c>
      <c r="C122" s="6">
        <f t="shared" si="2"/>
        <v>104166.66666666667</v>
      </c>
      <c r="D122" s="7">
        <f>(B$11-SUM(C$18:C122))*B$14/1200</f>
        <v>5416.6666666666342</v>
      </c>
      <c r="E122" s="16">
        <f t="shared" si="3"/>
        <v>109583.3333333333</v>
      </c>
    </row>
    <row r="123" spans="1:5" x14ac:dyDescent="0.2">
      <c r="B123">
        <v>105</v>
      </c>
      <c r="C123" s="6">
        <f t="shared" si="2"/>
        <v>104166.66666666667</v>
      </c>
      <c r="D123" s="7">
        <f>(B$11-SUM(C$18:C123))*B$14/1200</f>
        <v>5078.12499999997</v>
      </c>
      <c r="E123" s="16">
        <f t="shared" si="3"/>
        <v>109244.79166666664</v>
      </c>
    </row>
    <row r="124" spans="1:5" x14ac:dyDescent="0.2">
      <c r="B124">
        <v>106</v>
      </c>
      <c r="C124" s="6">
        <f t="shared" si="2"/>
        <v>104166.66666666667</v>
      </c>
      <c r="D124" s="7">
        <f>(B$11-SUM(C$18:C124))*B$14/1200</f>
        <v>4739.5833333333048</v>
      </c>
      <c r="E124" s="16">
        <f t="shared" si="3"/>
        <v>108906.24999999997</v>
      </c>
    </row>
    <row r="125" spans="1:5" x14ac:dyDescent="0.2">
      <c r="B125">
        <v>107</v>
      </c>
      <c r="C125" s="6">
        <f t="shared" si="2"/>
        <v>104166.66666666667</v>
      </c>
      <c r="D125" s="7">
        <f>(B$11-SUM(C$18:C125))*B$14/1200</f>
        <v>4401.0416666666406</v>
      </c>
      <c r="E125" s="16">
        <f t="shared" si="3"/>
        <v>108567.70833333331</v>
      </c>
    </row>
    <row r="126" spans="1:5" x14ac:dyDescent="0.2">
      <c r="B126">
        <v>108</v>
      </c>
      <c r="C126" s="6">
        <f t="shared" si="2"/>
        <v>104166.66666666667</v>
      </c>
      <c r="D126" s="7">
        <f>(B$11-SUM(C$18:C126))*B$14/1200</f>
        <v>4062.4999999999759</v>
      </c>
      <c r="E126" s="16">
        <f t="shared" si="3"/>
        <v>108229.16666666664</v>
      </c>
    </row>
    <row r="127" spans="1:5" x14ac:dyDescent="0.2">
      <c r="A127" s="2" t="s">
        <v>22</v>
      </c>
      <c r="B127">
        <v>109</v>
      </c>
      <c r="C127" s="6">
        <f t="shared" si="2"/>
        <v>104166.66666666667</v>
      </c>
      <c r="D127" s="7">
        <f>(B$11-SUM(C$18:C127))*B$14/1200</f>
        <v>3723.9583333333107</v>
      </c>
      <c r="E127" s="16">
        <f t="shared" si="3"/>
        <v>107890.62499999999</v>
      </c>
    </row>
    <row r="128" spans="1:5" x14ac:dyDescent="0.2">
      <c r="B128">
        <v>110</v>
      </c>
      <c r="C128" s="6">
        <f t="shared" si="2"/>
        <v>104166.66666666667</v>
      </c>
      <c r="D128" s="7">
        <f>(B$11-SUM(C$18:C128))*B$14/1200</f>
        <v>3385.4166666666465</v>
      </c>
      <c r="E128" s="16">
        <f t="shared" si="3"/>
        <v>107552.08333333331</v>
      </c>
    </row>
    <row r="129" spans="2:5" x14ac:dyDescent="0.2">
      <c r="B129">
        <v>111</v>
      </c>
      <c r="C129" s="6">
        <f t="shared" si="2"/>
        <v>104166.66666666667</v>
      </c>
      <c r="D129" s="7">
        <f>(B$11-SUM(C$18:C129))*B$14/1200</f>
        <v>3046.8749999999818</v>
      </c>
      <c r="E129" s="16">
        <f t="shared" si="3"/>
        <v>107213.54166666666</v>
      </c>
    </row>
    <row r="130" spans="2:5" x14ac:dyDescent="0.2">
      <c r="B130">
        <v>112</v>
      </c>
      <c r="C130" s="6">
        <f t="shared" si="2"/>
        <v>104166.66666666667</v>
      </c>
      <c r="D130" s="7">
        <f>(B$11-SUM(C$18:C130))*B$14/1200</f>
        <v>2708.3333333333171</v>
      </c>
      <c r="E130" s="16">
        <f t="shared" si="3"/>
        <v>106874.99999999999</v>
      </c>
    </row>
    <row r="131" spans="2:5" x14ac:dyDescent="0.2">
      <c r="B131">
        <v>113</v>
      </c>
      <c r="C131" s="6">
        <f t="shared" si="2"/>
        <v>104166.66666666667</v>
      </c>
      <c r="D131" s="7">
        <f>(B$11-SUM(C$18:C131))*B$14/1200</f>
        <v>2369.7916666666524</v>
      </c>
      <c r="E131" s="16">
        <f t="shared" si="3"/>
        <v>106536.45833333333</v>
      </c>
    </row>
    <row r="132" spans="2:5" x14ac:dyDescent="0.2">
      <c r="B132">
        <v>114</v>
      </c>
      <c r="C132" s="6">
        <f t="shared" si="2"/>
        <v>104166.66666666667</v>
      </c>
      <c r="D132" s="7">
        <f>(B$11-SUM(C$18:C132))*B$14/1200</f>
        <v>2031.2499999999879</v>
      </c>
      <c r="E132" s="16">
        <f t="shared" si="3"/>
        <v>106197.91666666666</v>
      </c>
    </row>
    <row r="133" spans="2:5" x14ac:dyDescent="0.2">
      <c r="B133">
        <v>115</v>
      </c>
      <c r="C133" s="6">
        <f t="shared" si="2"/>
        <v>104166.66666666667</v>
      </c>
      <c r="D133" s="7">
        <f>(B$11-SUM(C$18:C133))*B$14/1200</f>
        <v>1692.7083333333233</v>
      </c>
      <c r="E133" s="16">
        <f t="shared" si="3"/>
        <v>105859.375</v>
      </c>
    </row>
    <row r="134" spans="2:5" x14ac:dyDescent="0.2">
      <c r="B134">
        <v>116</v>
      </c>
      <c r="C134" s="6">
        <f t="shared" si="2"/>
        <v>104166.66666666667</v>
      </c>
      <c r="D134" s="7">
        <f>(B$11-SUM(C$18:C134))*B$14/1200</f>
        <v>1354.1666666666586</v>
      </c>
      <c r="E134" s="16">
        <f t="shared" si="3"/>
        <v>105520.83333333333</v>
      </c>
    </row>
    <row r="135" spans="2:5" x14ac:dyDescent="0.2">
      <c r="B135">
        <v>117</v>
      </c>
      <c r="C135" s="6">
        <f t="shared" si="2"/>
        <v>104166.66666666667</v>
      </c>
      <c r="D135" s="7">
        <f>(B$11-SUM(C$18:C135))*B$14/1200</f>
        <v>1015.624999999994</v>
      </c>
      <c r="E135" s="16">
        <f t="shared" si="3"/>
        <v>105182.29166666667</v>
      </c>
    </row>
    <row r="136" spans="2:5" x14ac:dyDescent="0.2">
      <c r="B136">
        <v>118</v>
      </c>
      <c r="C136" s="6">
        <f t="shared" si="2"/>
        <v>104166.66666666667</v>
      </c>
      <c r="D136" s="7">
        <f>(B$11-SUM(C$18:C136))*B$14/1200</f>
        <v>677.08333333332928</v>
      </c>
      <c r="E136" s="16">
        <f t="shared" si="3"/>
        <v>104843.75</v>
      </c>
    </row>
    <row r="137" spans="2:5" x14ac:dyDescent="0.2">
      <c r="B137">
        <v>119</v>
      </c>
      <c r="C137" s="6">
        <f t="shared" si="2"/>
        <v>104166.66666666667</v>
      </c>
      <c r="D137" s="7">
        <f>(B$11-SUM(C$18:C137))*B$14/1200</f>
        <v>338.54166666666464</v>
      </c>
      <c r="E137" s="16">
        <f t="shared" si="3"/>
        <v>104505.20833333334</v>
      </c>
    </row>
    <row r="138" spans="2:5" x14ac:dyDescent="0.2">
      <c r="B138">
        <v>120</v>
      </c>
      <c r="C138" s="6">
        <f t="shared" si="2"/>
        <v>104166.66666666667</v>
      </c>
      <c r="D138" s="7">
        <f>(B$11-SUM(C$18:C138))*B$14/1200</f>
        <v>0</v>
      </c>
      <c r="E138" s="16">
        <f t="shared" si="3"/>
        <v>104166.66666666667</v>
      </c>
    </row>
    <row r="139" spans="2:5" x14ac:dyDescent="0.2">
      <c r="B139" s="26" t="s">
        <v>24</v>
      </c>
      <c r="C139" s="27">
        <f>SUM(C19:C138)</f>
        <v>10000000</v>
      </c>
      <c r="D139" s="27">
        <f>SUM(D19:D138)</f>
        <v>2323750</v>
      </c>
      <c r="E139" s="27">
        <f>SUM(E19:E138)</f>
        <v>12323750</v>
      </c>
    </row>
  </sheetData>
  <sheetProtection password="CF33" sheet="1" objects="1" scenarios="1"/>
  <mergeCells count="2">
    <mergeCell ref="A4:E4"/>
    <mergeCell ref="C14:E14"/>
  </mergeCells>
  <phoneticPr fontId="9" type="noConversion"/>
  <dataValidations count="3">
    <dataValidation type="whole" allowBlank="1" showInputMessage="1" showErrorMessage="1" errorTitle="Érvénytelen összeg!" error="A hitel összege maximum 10.000.000,- Ft. lehet! Javítson!" sqref="B11">
      <formula1>0</formula1>
      <formula2>10000000</formula2>
    </dataValidation>
    <dataValidation type="whole" allowBlank="1" showInputMessage="1" showErrorMessage="1" errorTitle="Érvénytelen időszak!" error="A futamidő maximum 120 hóna lehet! Javítson!_x000a_" sqref="B12">
      <formula1>0</formula1>
      <formula2>120</formula2>
    </dataValidation>
    <dataValidation type="whole" allowBlank="1" showInputMessage="1" showErrorMessage="1" errorTitle="Érvénytelen időszak!" error="A türelmi idő maximum 24 hónap lehet! Javítson!" sqref="B13">
      <formula1>0</formula1>
      <formula2>24</formula2>
    </dataValidation>
  </dataValidations>
  <pageMargins left="0.79" right="0.6" top="0.55000000000000004" bottom="0.61" header="0.24" footer="0.21"/>
  <pageSetup paperSize="9" scale="85" orientation="portrait" verticalDpi="300" r:id="rId1"/>
  <headerFooter alignWithMargins="0">
    <oddHeader>&amp;CÚj Széchenyi Hitel beruházásra</oddHeader>
    <oddFooter>&amp;LHajdú-Bihar megyei 
Vállalkozásfejlesztési Alapítvány&amp;C4029 Debrecen, Csapó u. 26.&amp;RTelefon: 52/500-330
WWW.TAMOGATOTTHITEL.HU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workbookViewId="0">
      <selection activeCell="A19" sqref="A19"/>
    </sheetView>
  </sheetViews>
  <sheetFormatPr defaultRowHeight="12.75" x14ac:dyDescent="0.2"/>
  <cols>
    <col min="1" max="1" width="19.7109375" style="2" customWidth="1"/>
    <col min="2" max="2" width="9.85546875" customWidth="1"/>
    <col min="3" max="3" width="10.5703125" customWidth="1"/>
    <col min="4" max="4" width="10.140625" customWidth="1"/>
    <col min="5" max="5" width="20.140625" bestFit="1" customWidth="1"/>
    <col min="6" max="6" width="6.28515625" customWidth="1"/>
  </cols>
  <sheetData>
    <row r="1" spans="1:6" x14ac:dyDescent="0.2">
      <c r="A1" s="9" t="s">
        <v>13</v>
      </c>
    </row>
    <row r="2" spans="1:6" x14ac:dyDescent="0.2">
      <c r="A2" s="9" t="s">
        <v>14</v>
      </c>
    </row>
    <row r="3" spans="1:6" x14ac:dyDescent="0.2">
      <c r="A3" s="9"/>
    </row>
    <row r="4" spans="1:6" x14ac:dyDescent="0.2">
      <c r="A4" s="37" t="s">
        <v>26</v>
      </c>
      <c r="B4" s="37"/>
      <c r="C4" s="37"/>
      <c r="D4" s="37"/>
      <c r="E4" s="37"/>
    </row>
    <row r="5" spans="1:6" x14ac:dyDescent="0.2">
      <c r="A5" s="10"/>
      <c r="B5" s="11"/>
      <c r="C5" s="11"/>
      <c r="D5" s="11"/>
      <c r="E5" s="11"/>
    </row>
    <row r="6" spans="1:6" x14ac:dyDescent="0.2">
      <c r="A6" s="10" t="s">
        <v>15</v>
      </c>
      <c r="B6" s="11"/>
      <c r="C6" s="11"/>
      <c r="D6" s="11"/>
      <c r="E6" s="11"/>
    </row>
    <row r="7" spans="1:6" x14ac:dyDescent="0.2">
      <c r="A7" s="10" t="s">
        <v>37</v>
      </c>
      <c r="B7" s="11"/>
      <c r="C7" s="11"/>
      <c r="D7" s="11"/>
      <c r="E7" s="11"/>
    </row>
    <row r="8" spans="1:6" x14ac:dyDescent="0.2">
      <c r="A8" s="36" t="s">
        <v>38</v>
      </c>
      <c r="B8" s="11"/>
      <c r="C8" s="11"/>
      <c r="D8" s="11"/>
      <c r="E8" s="11"/>
    </row>
    <row r="9" spans="1:6" x14ac:dyDescent="0.2">
      <c r="A9" s="10" t="s">
        <v>17</v>
      </c>
      <c r="B9" s="11"/>
      <c r="C9" s="11"/>
      <c r="D9" s="11"/>
      <c r="E9" s="11"/>
    </row>
    <row r="11" spans="1:6" x14ac:dyDescent="0.2">
      <c r="A11" s="22" t="s">
        <v>5</v>
      </c>
      <c r="B11" s="19">
        <v>6000000</v>
      </c>
      <c r="C11" s="14"/>
    </row>
    <row r="12" spans="1:6" x14ac:dyDescent="0.2">
      <c r="A12" s="22" t="s">
        <v>10</v>
      </c>
      <c r="B12" s="20">
        <v>36</v>
      </c>
      <c r="C12" s="12"/>
    </row>
    <row r="13" spans="1:6" x14ac:dyDescent="0.2">
      <c r="A13" s="23" t="s">
        <v>11</v>
      </c>
      <c r="B13" s="20">
        <v>0</v>
      </c>
      <c r="C13" s="12"/>
      <c r="F13" s="1"/>
    </row>
    <row r="14" spans="1:6" ht="21" customHeight="1" x14ac:dyDescent="0.2">
      <c r="A14" s="30" t="s">
        <v>0</v>
      </c>
      <c r="B14" s="21">
        <v>3.9</v>
      </c>
      <c r="C14" s="38"/>
      <c r="D14" s="39"/>
      <c r="E14" s="39"/>
      <c r="F14" s="1"/>
    </row>
    <row r="15" spans="1:6" x14ac:dyDescent="0.2">
      <c r="A15" s="5" t="s">
        <v>12</v>
      </c>
      <c r="B15" s="15">
        <f>B12-B13</f>
        <v>36</v>
      </c>
      <c r="C15" s="13"/>
      <c r="E15" s="3"/>
      <c r="F15" s="1"/>
    </row>
    <row r="17" spans="2:5" x14ac:dyDescent="0.2">
      <c r="B17" t="s">
        <v>1</v>
      </c>
      <c r="C17" s="4" t="s">
        <v>9</v>
      </c>
      <c r="D17" s="4" t="s">
        <v>2</v>
      </c>
      <c r="E17" s="17" t="s">
        <v>6</v>
      </c>
    </row>
    <row r="18" spans="2:5" x14ac:dyDescent="0.2">
      <c r="B18">
        <v>1</v>
      </c>
      <c r="C18" s="6">
        <f>IF(B18-B$13&lt;1,0,1)*B$11/B$15</f>
        <v>166666.66666666666</v>
      </c>
      <c r="D18" s="7">
        <f>(B$11-SUM(C$18:C18))*B$14/1200</f>
        <v>18958.333333333332</v>
      </c>
      <c r="E18" s="16">
        <f>C18+D18</f>
        <v>185625</v>
      </c>
    </row>
    <row r="19" spans="2:5" x14ac:dyDescent="0.2">
      <c r="B19">
        <v>2</v>
      </c>
      <c r="C19" s="6">
        <f>IF(B$12&gt;=B19,1,0)*IF(B19-B$13&lt;1,0,1)*B$11/B$15</f>
        <v>166666.66666666666</v>
      </c>
      <c r="D19" s="7">
        <f>(B$11-SUM(C$18:C19))*B$14/1200</f>
        <v>18416.666666666668</v>
      </c>
      <c r="E19" s="16">
        <f t="shared" ref="E19:E29" si="0">C19+D19</f>
        <v>185083.33333333331</v>
      </c>
    </row>
    <row r="20" spans="2:5" x14ac:dyDescent="0.2">
      <c r="B20">
        <v>3</v>
      </c>
      <c r="C20" s="6">
        <f t="shared" ref="C20:C53" si="1">IF(B$12&gt;=B20,1,0)*IF(B20-B$13&lt;1,0,1)*B$11/B$15</f>
        <v>166666.66666666666</v>
      </c>
      <c r="D20" s="7">
        <f>(B$11-SUM(C$18:C20))*B$14/1200</f>
        <v>17875</v>
      </c>
      <c r="E20" s="16">
        <f t="shared" si="0"/>
        <v>184541.66666666666</v>
      </c>
    </row>
    <row r="21" spans="2:5" x14ac:dyDescent="0.2">
      <c r="B21">
        <v>4</v>
      </c>
      <c r="C21" s="6">
        <f t="shared" si="1"/>
        <v>166666.66666666666</v>
      </c>
      <c r="D21" s="7">
        <f>(B$11-SUM(C$18:C21))*B$14/1200</f>
        <v>17333.333333333332</v>
      </c>
      <c r="E21" s="16">
        <f t="shared" si="0"/>
        <v>184000</v>
      </c>
    </row>
    <row r="22" spans="2:5" x14ac:dyDescent="0.2">
      <c r="B22">
        <v>5</v>
      </c>
      <c r="C22" s="6">
        <f t="shared" si="1"/>
        <v>166666.66666666666</v>
      </c>
      <c r="D22" s="7">
        <f>(B$11-SUM(C$18:C22))*B$14/1200</f>
        <v>16791.666666666668</v>
      </c>
      <c r="E22" s="16">
        <f t="shared" si="0"/>
        <v>183458.33333333331</v>
      </c>
    </row>
    <row r="23" spans="2:5" x14ac:dyDescent="0.2">
      <c r="B23">
        <v>6</v>
      </c>
      <c r="C23" s="6">
        <f t="shared" si="1"/>
        <v>166666.66666666666</v>
      </c>
      <c r="D23" s="7">
        <f>(B$11-SUM(C$18:C23))*B$14/1200</f>
        <v>16250</v>
      </c>
      <c r="E23" s="16">
        <f t="shared" si="0"/>
        <v>182916.66666666666</v>
      </c>
    </row>
    <row r="24" spans="2:5" x14ac:dyDescent="0.2">
      <c r="B24">
        <v>7</v>
      </c>
      <c r="C24" s="6">
        <f t="shared" si="1"/>
        <v>166666.66666666666</v>
      </c>
      <c r="D24" s="7">
        <f>(B$11-SUM(C$18:C24))*B$14/1200</f>
        <v>15708.333333333336</v>
      </c>
      <c r="E24" s="16">
        <f t="shared" si="0"/>
        <v>182375</v>
      </c>
    </row>
    <row r="25" spans="2:5" x14ac:dyDescent="0.2">
      <c r="B25">
        <v>8</v>
      </c>
      <c r="C25" s="6">
        <f t="shared" si="1"/>
        <v>166666.66666666666</v>
      </c>
      <c r="D25" s="7">
        <f>(B$11-SUM(C$18:C25))*B$14/1200</f>
        <v>15166.666666666666</v>
      </c>
      <c r="E25" s="16">
        <f t="shared" si="0"/>
        <v>181833.33333333331</v>
      </c>
    </row>
    <row r="26" spans="2:5" x14ac:dyDescent="0.2">
      <c r="B26">
        <v>9</v>
      </c>
      <c r="C26" s="6">
        <f t="shared" si="1"/>
        <v>166666.66666666666</v>
      </c>
      <c r="D26" s="7">
        <f>(B$11-SUM(C$18:C26))*B$14/1200</f>
        <v>14625</v>
      </c>
      <c r="E26" s="16">
        <f t="shared" si="0"/>
        <v>181291.66666666666</v>
      </c>
    </row>
    <row r="27" spans="2:5" x14ac:dyDescent="0.2">
      <c r="B27">
        <v>10</v>
      </c>
      <c r="C27" s="6">
        <f t="shared" si="1"/>
        <v>166666.66666666666</v>
      </c>
      <c r="D27" s="7">
        <f>(B$11-SUM(C$18:C27))*B$14/1200</f>
        <v>14083.333333333334</v>
      </c>
      <c r="E27" s="16">
        <f t="shared" si="0"/>
        <v>180750</v>
      </c>
    </row>
    <row r="28" spans="2:5" x14ac:dyDescent="0.2">
      <c r="B28">
        <v>11</v>
      </c>
      <c r="C28" s="6">
        <f t="shared" si="1"/>
        <v>166666.66666666666</v>
      </c>
      <c r="D28" s="7">
        <f>(B$11-SUM(C$18:C28))*B$14/1200</f>
        <v>13541.666666666664</v>
      </c>
      <c r="E28" s="16">
        <f t="shared" si="0"/>
        <v>180208.33333333331</v>
      </c>
    </row>
    <row r="29" spans="2:5" x14ac:dyDescent="0.2">
      <c r="B29">
        <v>12</v>
      </c>
      <c r="C29" s="6">
        <f t="shared" si="1"/>
        <v>166666.66666666666</v>
      </c>
      <c r="D29" s="7">
        <f>(B$11-SUM(C$18:C29))*B$14/1200</f>
        <v>13000</v>
      </c>
      <c r="E29" s="16">
        <f t="shared" si="0"/>
        <v>179666.66666666666</v>
      </c>
    </row>
    <row r="30" spans="2:5" x14ac:dyDescent="0.2">
      <c r="B30">
        <v>13</v>
      </c>
      <c r="C30" s="6">
        <f t="shared" si="1"/>
        <v>166666.66666666666</v>
      </c>
      <c r="D30" s="7">
        <f>(B$11-SUM(C$18:C30))*B$14/1200</f>
        <v>12458.333333333332</v>
      </c>
      <c r="E30" s="16">
        <f t="shared" ref="E30:E53" si="2">C30+D30</f>
        <v>179125</v>
      </c>
    </row>
    <row r="31" spans="2:5" x14ac:dyDescent="0.2">
      <c r="B31">
        <v>14</v>
      </c>
      <c r="C31" s="6">
        <f t="shared" si="1"/>
        <v>166666.66666666666</v>
      </c>
      <c r="D31" s="7">
        <f>(B$11-SUM(C$18:C31))*B$14/1200</f>
        <v>11916.666666666666</v>
      </c>
      <c r="E31" s="16">
        <f t="shared" si="2"/>
        <v>178583.33333333331</v>
      </c>
    </row>
    <row r="32" spans="2:5" x14ac:dyDescent="0.2">
      <c r="B32">
        <v>15</v>
      </c>
      <c r="C32" s="6">
        <f t="shared" si="1"/>
        <v>166666.66666666666</v>
      </c>
      <c r="D32" s="7">
        <f>(B$11-SUM(C$18:C32))*B$14/1200</f>
        <v>11375</v>
      </c>
      <c r="E32" s="16">
        <f t="shared" si="2"/>
        <v>178041.66666666666</v>
      </c>
    </row>
    <row r="33" spans="2:5" x14ac:dyDescent="0.2">
      <c r="B33">
        <v>16</v>
      </c>
      <c r="C33" s="6">
        <f t="shared" si="1"/>
        <v>166666.66666666666</v>
      </c>
      <c r="D33" s="7">
        <f>(B$11-SUM(C$18:C33))*B$14/1200</f>
        <v>10833.333333333334</v>
      </c>
      <c r="E33" s="16">
        <f t="shared" si="2"/>
        <v>177500</v>
      </c>
    </row>
    <row r="34" spans="2:5" x14ac:dyDescent="0.2">
      <c r="B34">
        <v>17</v>
      </c>
      <c r="C34" s="6">
        <f t="shared" si="1"/>
        <v>166666.66666666666</v>
      </c>
      <c r="D34" s="7">
        <f>(B$11-SUM(C$18:C34))*B$14/1200</f>
        <v>10291.666666666666</v>
      </c>
      <c r="E34" s="16">
        <f t="shared" si="2"/>
        <v>176958.33333333331</v>
      </c>
    </row>
    <row r="35" spans="2:5" x14ac:dyDescent="0.2">
      <c r="B35">
        <v>18</v>
      </c>
      <c r="C35" s="6">
        <f t="shared" si="1"/>
        <v>166666.66666666666</v>
      </c>
      <c r="D35" s="7">
        <f>(B$11-SUM(C$18:C35))*B$14/1200</f>
        <v>9750.0000000000018</v>
      </c>
      <c r="E35" s="16">
        <f t="shared" si="2"/>
        <v>176416.66666666666</v>
      </c>
    </row>
    <row r="36" spans="2:5" x14ac:dyDescent="0.2">
      <c r="B36">
        <v>19</v>
      </c>
      <c r="C36" s="6">
        <f t="shared" si="1"/>
        <v>166666.66666666666</v>
      </c>
      <c r="D36" s="7">
        <f>(B$11-SUM(C$18:C36))*B$14/1200</f>
        <v>9208.3333333333358</v>
      </c>
      <c r="E36" s="16">
        <f t="shared" si="2"/>
        <v>175875</v>
      </c>
    </row>
    <row r="37" spans="2:5" x14ac:dyDescent="0.2">
      <c r="B37">
        <v>20</v>
      </c>
      <c r="C37" s="6">
        <f t="shared" si="1"/>
        <v>166666.66666666666</v>
      </c>
      <c r="D37" s="7">
        <f>(B$11-SUM(C$18:C37))*B$14/1200</f>
        <v>8666.6666666666679</v>
      </c>
      <c r="E37" s="16">
        <f t="shared" si="2"/>
        <v>175333.33333333331</v>
      </c>
    </row>
    <row r="38" spans="2:5" x14ac:dyDescent="0.2">
      <c r="B38">
        <v>21</v>
      </c>
      <c r="C38" s="6">
        <f t="shared" si="1"/>
        <v>166666.66666666666</v>
      </c>
      <c r="D38" s="7">
        <f>(B$11-SUM(C$18:C38))*B$14/1200</f>
        <v>8125.0000000000027</v>
      </c>
      <c r="E38" s="16">
        <f t="shared" si="2"/>
        <v>174791.66666666666</v>
      </c>
    </row>
    <row r="39" spans="2:5" x14ac:dyDescent="0.2">
      <c r="B39">
        <v>22</v>
      </c>
      <c r="C39" s="6">
        <f t="shared" si="1"/>
        <v>166666.66666666666</v>
      </c>
      <c r="D39" s="7">
        <f>(B$11-SUM(C$18:C39))*B$14/1200</f>
        <v>7583.3333333333367</v>
      </c>
      <c r="E39" s="16">
        <f t="shared" si="2"/>
        <v>174250</v>
      </c>
    </row>
    <row r="40" spans="2:5" x14ac:dyDescent="0.2">
      <c r="B40">
        <v>23</v>
      </c>
      <c r="C40" s="6">
        <f t="shared" si="1"/>
        <v>166666.66666666666</v>
      </c>
      <c r="D40" s="7">
        <f>(B$11-SUM(C$18:C40))*B$14/1200</f>
        <v>7041.6666666666697</v>
      </c>
      <c r="E40" s="16">
        <f t="shared" si="2"/>
        <v>173708.33333333331</v>
      </c>
    </row>
    <row r="41" spans="2:5" x14ac:dyDescent="0.2">
      <c r="B41">
        <v>24</v>
      </c>
      <c r="C41" s="6">
        <f t="shared" si="1"/>
        <v>166666.66666666666</v>
      </c>
      <c r="D41" s="7">
        <f>(B$11-SUM(C$18:C41))*B$14/1200</f>
        <v>6500.0000000000045</v>
      </c>
      <c r="E41" s="16">
        <f t="shared" si="2"/>
        <v>173166.66666666666</v>
      </c>
    </row>
    <row r="42" spans="2:5" x14ac:dyDescent="0.2">
      <c r="B42">
        <v>25</v>
      </c>
      <c r="C42" s="6">
        <f t="shared" si="1"/>
        <v>166666.66666666666</v>
      </c>
      <c r="D42" s="7">
        <f>(B$11-SUM(C$18:C42))*B$14/1200</f>
        <v>5958.3333333333376</v>
      </c>
      <c r="E42" s="16">
        <f t="shared" si="2"/>
        <v>172625</v>
      </c>
    </row>
    <row r="43" spans="2:5" x14ac:dyDescent="0.2">
      <c r="B43">
        <v>26</v>
      </c>
      <c r="C43" s="6">
        <f t="shared" si="1"/>
        <v>166666.66666666666</v>
      </c>
      <c r="D43" s="7">
        <f>(B$11-SUM(C$18:C43))*B$14/1200</f>
        <v>5416.6666666666706</v>
      </c>
      <c r="E43" s="16">
        <f t="shared" si="2"/>
        <v>172083.33333333331</v>
      </c>
    </row>
    <row r="44" spans="2:5" x14ac:dyDescent="0.2">
      <c r="B44">
        <v>27</v>
      </c>
      <c r="C44" s="6">
        <f t="shared" si="1"/>
        <v>166666.66666666666</v>
      </c>
      <c r="D44" s="7">
        <f>(B$11-SUM(C$18:C44))*B$14/1200</f>
        <v>4875.0000000000027</v>
      </c>
      <c r="E44" s="16">
        <f t="shared" si="2"/>
        <v>171541.66666666666</v>
      </c>
    </row>
    <row r="45" spans="2:5" x14ac:dyDescent="0.2">
      <c r="B45">
        <v>28</v>
      </c>
      <c r="C45" s="6">
        <f t="shared" si="1"/>
        <v>166666.66666666666</v>
      </c>
      <c r="D45" s="7">
        <f>(B$11-SUM(C$18:C45))*B$14/1200</f>
        <v>4333.3333333333348</v>
      </c>
      <c r="E45" s="16">
        <f t="shared" si="2"/>
        <v>171000</v>
      </c>
    </row>
    <row r="46" spans="2:5" x14ac:dyDescent="0.2">
      <c r="B46">
        <v>29</v>
      </c>
      <c r="C46" s="6">
        <f t="shared" si="1"/>
        <v>166666.66666666666</v>
      </c>
      <c r="D46" s="7">
        <f>(B$11-SUM(C$18:C46))*B$14/1200</f>
        <v>3791.6666666666674</v>
      </c>
      <c r="E46" s="16">
        <f t="shared" si="2"/>
        <v>170458.33333333331</v>
      </c>
    </row>
    <row r="47" spans="2:5" x14ac:dyDescent="0.2">
      <c r="B47">
        <v>30</v>
      </c>
      <c r="C47" s="6">
        <f t="shared" si="1"/>
        <v>166666.66666666666</v>
      </c>
      <c r="D47" s="7">
        <f>(B$11-SUM(C$18:C47))*B$14/1200</f>
        <v>3250</v>
      </c>
      <c r="E47" s="16">
        <f t="shared" si="2"/>
        <v>169916.66666666666</v>
      </c>
    </row>
    <row r="48" spans="2:5" x14ac:dyDescent="0.2">
      <c r="B48">
        <v>31</v>
      </c>
      <c r="C48" s="6">
        <f t="shared" si="1"/>
        <v>166666.66666666666</v>
      </c>
      <c r="D48" s="7">
        <f>(B$11-SUM(C$18:C48))*B$14/1200</f>
        <v>2708.3333333333321</v>
      </c>
      <c r="E48" s="16">
        <f t="shared" si="2"/>
        <v>169375</v>
      </c>
    </row>
    <row r="49" spans="2:5" x14ac:dyDescent="0.2">
      <c r="B49">
        <v>32</v>
      </c>
      <c r="C49" s="6">
        <f t="shared" si="1"/>
        <v>166666.66666666666</v>
      </c>
      <c r="D49" s="7">
        <f>(B$11-SUM(C$18:C49))*B$14/1200</f>
        <v>2166.6666666666647</v>
      </c>
      <c r="E49" s="16">
        <f t="shared" si="2"/>
        <v>168833.33333333331</v>
      </c>
    </row>
    <row r="50" spans="2:5" x14ac:dyDescent="0.2">
      <c r="B50">
        <v>33</v>
      </c>
      <c r="C50" s="6">
        <f t="shared" si="1"/>
        <v>166666.66666666666</v>
      </c>
      <c r="D50" s="7">
        <f>(B$11-SUM(C$18:C50))*B$14/1200</f>
        <v>1624.9999999999968</v>
      </c>
      <c r="E50" s="16">
        <f t="shared" si="2"/>
        <v>168291.66666666666</v>
      </c>
    </row>
    <row r="51" spans="2:5" x14ac:dyDescent="0.2">
      <c r="B51">
        <v>34</v>
      </c>
      <c r="C51" s="6">
        <f t="shared" si="1"/>
        <v>166666.66666666666</v>
      </c>
      <c r="D51" s="7">
        <f>(B$11-SUM(C$18:C51))*B$14/1200</f>
        <v>1083.3333333333292</v>
      </c>
      <c r="E51" s="16">
        <f t="shared" si="2"/>
        <v>167750</v>
      </c>
    </row>
    <row r="52" spans="2:5" x14ac:dyDescent="0.2">
      <c r="B52">
        <v>35</v>
      </c>
      <c r="C52" s="6">
        <f t="shared" si="1"/>
        <v>166666.66666666666</v>
      </c>
      <c r="D52" s="7">
        <f>(B$11-SUM(C$18:C52))*B$14/1200</f>
        <v>541.66666666666163</v>
      </c>
      <c r="E52" s="16">
        <f t="shared" si="2"/>
        <v>167208.33333333331</v>
      </c>
    </row>
    <row r="53" spans="2:5" x14ac:dyDescent="0.2">
      <c r="B53">
        <v>36</v>
      </c>
      <c r="C53" s="6">
        <f t="shared" si="1"/>
        <v>166666.66666666666</v>
      </c>
      <c r="D53" s="7">
        <f>(B$11-SUM(C$18:C53))*B$14/1200</f>
        <v>-6.0535967350006101E-12</v>
      </c>
      <c r="E53" s="16">
        <f t="shared" si="2"/>
        <v>166666.66666666666</v>
      </c>
    </row>
    <row r="54" spans="2:5" x14ac:dyDescent="0.2">
      <c r="C54" s="8">
        <f>SUM(C18:C53)</f>
        <v>6000000.0000000019</v>
      </c>
      <c r="D54" s="8">
        <f>SUM(D18:D53)</f>
        <v>341250</v>
      </c>
      <c r="E54" s="8">
        <f>SUM(E18:E53)</f>
        <v>6341250</v>
      </c>
    </row>
  </sheetData>
  <sheetProtection password="CF33" sheet="1" objects="1" scenarios="1"/>
  <mergeCells count="2">
    <mergeCell ref="A4:E4"/>
    <mergeCell ref="C14:E14"/>
  </mergeCells>
  <phoneticPr fontId="9" type="noConversion"/>
  <dataValidations count="3">
    <dataValidation type="whole" allowBlank="1" showInputMessage="1" showErrorMessage="1" errorTitle="Érvénytelen összeg!" error="A hitelössg maximum 6.000.000,- Ft. lehet!_x000a_Javítson!" sqref="B11">
      <formula1>0</formula1>
      <formula2>6000000</formula2>
    </dataValidation>
    <dataValidation type="whole" allowBlank="1" showInputMessage="1" showErrorMessage="1" errorTitle="Érvénytelen időszak!" error="A futamidő maximum 36 hónap lehet! Javítson!" sqref="B12">
      <formula1>0</formula1>
      <formula2>36</formula2>
    </dataValidation>
    <dataValidation type="whole" allowBlank="1" showInputMessage="1" showErrorMessage="1" errorTitle="Érvénytelen időszak!" error="A türelmi idő maximum 2 hónap lehet! Javítson!" sqref="B13">
      <formula1>0</formula1>
      <formula2>2</formula2>
    </dataValidation>
  </dataValidations>
  <pageMargins left="0.75" right="0.4" top="0.56999999999999995" bottom="0.73" header="0.3" footer="0.3"/>
  <pageSetup paperSize="9" orientation="portrait" verticalDpi="300" r:id="rId1"/>
  <headerFooter alignWithMargins="0">
    <oddHeader>&amp;CÚj Széchenyi Hitel Forgóeszközre</oddHeader>
    <oddFooter>&amp;LHajdú-Bihar megyei 
Vállalkozásfejlesztési Alapítvány&amp;C4029 Debrecen, Csapó u. 26.&amp;RTelefon: 52/500-330
WWW.TAMOGATOTTHITEL.HU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showGridLines="0" showZeros="0" zoomScaleNormal="100" workbookViewId="0">
      <selection activeCell="C34" sqref="C34"/>
    </sheetView>
  </sheetViews>
  <sheetFormatPr defaultRowHeight="12.75" x14ac:dyDescent="0.2"/>
  <cols>
    <col min="1" max="1" width="19.7109375" style="2" customWidth="1"/>
    <col min="2" max="2" width="9.85546875" customWidth="1"/>
    <col min="3" max="3" width="10.5703125" customWidth="1"/>
    <col min="4" max="4" width="10.140625" customWidth="1"/>
    <col min="5" max="5" width="21" bestFit="1" customWidth="1"/>
    <col min="6" max="6" width="6.28515625" customWidth="1"/>
  </cols>
  <sheetData>
    <row r="1" spans="1:6" x14ac:dyDescent="0.2">
      <c r="A1" s="9" t="s">
        <v>13</v>
      </c>
    </row>
    <row r="2" spans="1:6" x14ac:dyDescent="0.2">
      <c r="A2" s="9" t="s">
        <v>14</v>
      </c>
    </row>
    <row r="3" spans="1:6" x14ac:dyDescent="0.2">
      <c r="A3" s="9"/>
    </row>
    <row r="4" spans="1:6" x14ac:dyDescent="0.2">
      <c r="A4" s="37" t="s">
        <v>35</v>
      </c>
      <c r="B4" s="37"/>
      <c r="C4" s="37"/>
      <c r="D4" s="37"/>
      <c r="E4" s="37"/>
    </row>
    <row r="5" spans="1:6" x14ac:dyDescent="0.2">
      <c r="A5" s="10"/>
      <c r="B5" s="11"/>
      <c r="C5" s="11"/>
      <c r="D5" s="11"/>
      <c r="E5" s="11"/>
    </row>
    <row r="6" spans="1:6" x14ac:dyDescent="0.2">
      <c r="A6" s="10" t="s">
        <v>15</v>
      </c>
      <c r="B6" s="11"/>
      <c r="C6" s="11"/>
      <c r="D6" s="11"/>
      <c r="E6" s="11"/>
    </row>
    <row r="7" spans="1:6" x14ac:dyDescent="0.2">
      <c r="A7" s="10" t="s">
        <v>32</v>
      </c>
      <c r="B7" s="11"/>
      <c r="C7" s="11"/>
      <c r="D7" s="11"/>
      <c r="E7" s="11"/>
    </row>
    <row r="8" spans="1:6" x14ac:dyDescent="0.2">
      <c r="A8" s="10" t="s">
        <v>36</v>
      </c>
      <c r="B8" s="11"/>
      <c r="C8" s="11"/>
      <c r="D8" s="11"/>
      <c r="E8" s="11"/>
    </row>
    <row r="9" spans="1:6" x14ac:dyDescent="0.2">
      <c r="A9" s="10" t="s">
        <v>17</v>
      </c>
      <c r="B9" s="11"/>
      <c r="C9" s="11"/>
      <c r="D9" s="11"/>
      <c r="E9" s="11"/>
    </row>
    <row r="11" spans="1:6" x14ac:dyDescent="0.2">
      <c r="A11" s="22" t="s">
        <v>5</v>
      </c>
      <c r="B11" s="19">
        <v>10000000</v>
      </c>
      <c r="C11" s="14"/>
    </row>
    <row r="12" spans="1:6" x14ac:dyDescent="0.2">
      <c r="A12" s="22" t="s">
        <v>10</v>
      </c>
      <c r="B12" s="20">
        <v>120</v>
      </c>
      <c r="C12" s="12"/>
    </row>
    <row r="13" spans="1:6" x14ac:dyDescent="0.2">
      <c r="A13" s="23" t="s">
        <v>11</v>
      </c>
      <c r="B13" s="20">
        <v>12</v>
      </c>
      <c r="C13" s="12"/>
      <c r="F13" s="1"/>
    </row>
    <row r="14" spans="1:6" x14ac:dyDescent="0.2">
      <c r="A14" s="34" t="s">
        <v>0</v>
      </c>
      <c r="B14" s="33">
        <v>3.9</v>
      </c>
      <c r="C14" s="18"/>
      <c r="D14" s="1"/>
      <c r="E14" s="1"/>
      <c r="F14" s="1"/>
    </row>
    <row r="15" spans="1:6" x14ac:dyDescent="0.2">
      <c r="A15" s="5" t="s">
        <v>12</v>
      </c>
      <c r="B15" s="15">
        <f>B12-B13</f>
        <v>108</v>
      </c>
      <c r="C15" s="13"/>
      <c r="E15" s="3"/>
      <c r="F15" s="1"/>
    </row>
    <row r="17" spans="1:5" x14ac:dyDescent="0.2">
      <c r="B17" t="s">
        <v>1</v>
      </c>
      <c r="C17" s="31" t="s">
        <v>9</v>
      </c>
      <c r="D17" s="31" t="s">
        <v>2</v>
      </c>
      <c r="E17" s="32" t="s">
        <v>6</v>
      </c>
    </row>
    <row r="18" spans="1:5" x14ac:dyDescent="0.2">
      <c r="A18" s="2" t="s">
        <v>16</v>
      </c>
      <c r="B18">
        <v>1</v>
      </c>
      <c r="C18" s="6">
        <f>IF(B18-B$13&lt;1,0,1)*B$11/B$15</f>
        <v>0</v>
      </c>
      <c r="D18" s="7">
        <f>(B$11-SUM(C$18:C18))*B$14/1200</f>
        <v>32500</v>
      </c>
      <c r="E18" s="16">
        <f>C18+D18</f>
        <v>32500</v>
      </c>
    </row>
    <row r="19" spans="1:5" x14ac:dyDescent="0.2">
      <c r="B19">
        <v>2</v>
      </c>
      <c r="C19" s="6">
        <f>IF(B$12&gt;=B19,1,0)*IF(B19-B$13&lt;1,0,1)*B$11/B$15</f>
        <v>0</v>
      </c>
      <c r="D19" s="7">
        <f>(B$11-SUM(C$18:C19))*B$14/1200</f>
        <v>32500</v>
      </c>
      <c r="E19" s="16">
        <f t="shared" ref="E19:E77" si="0">C19+D19</f>
        <v>32500</v>
      </c>
    </row>
    <row r="20" spans="1:5" x14ac:dyDescent="0.2">
      <c r="B20">
        <v>3</v>
      </c>
      <c r="C20" s="6">
        <f t="shared" ref="C20:C83" si="1">IF(B$12&gt;=B20,1,0)*IF(B20-B$13&lt;1,0,1)*B$11/B$15</f>
        <v>0</v>
      </c>
      <c r="D20" s="7">
        <f>(B$11-SUM(C$18:C20))*B$14/1200</f>
        <v>32500</v>
      </c>
      <c r="E20" s="16">
        <f t="shared" si="0"/>
        <v>32500</v>
      </c>
    </row>
    <row r="21" spans="1:5" x14ac:dyDescent="0.2">
      <c r="B21">
        <v>4</v>
      </c>
      <c r="C21" s="6">
        <f t="shared" si="1"/>
        <v>0</v>
      </c>
      <c r="D21" s="7">
        <f>(B$11-SUM(C$18:C21))*B$14/1200</f>
        <v>32500</v>
      </c>
      <c r="E21" s="16">
        <f t="shared" si="0"/>
        <v>32500</v>
      </c>
    </row>
    <row r="22" spans="1:5" x14ac:dyDescent="0.2">
      <c r="B22">
        <v>5</v>
      </c>
      <c r="C22" s="6">
        <f t="shared" si="1"/>
        <v>0</v>
      </c>
      <c r="D22" s="7">
        <f>(B$11-SUM(C$18:C22))*B$14/1200</f>
        <v>32500</v>
      </c>
      <c r="E22" s="16">
        <f t="shared" si="0"/>
        <v>32500</v>
      </c>
    </row>
    <row r="23" spans="1:5" x14ac:dyDescent="0.2">
      <c r="B23">
        <v>6</v>
      </c>
      <c r="C23" s="6">
        <f t="shared" si="1"/>
        <v>0</v>
      </c>
      <c r="D23" s="7">
        <f>(B$11-SUM(C$18:C23))*B$14/1200</f>
        <v>32500</v>
      </c>
      <c r="E23" s="16">
        <f t="shared" si="0"/>
        <v>32500</v>
      </c>
    </row>
    <row r="24" spans="1:5" x14ac:dyDescent="0.2">
      <c r="B24">
        <v>7</v>
      </c>
      <c r="C24" s="6">
        <f t="shared" si="1"/>
        <v>0</v>
      </c>
      <c r="D24" s="7">
        <f>(B$11-SUM(C$18:C24))*B$14/1200</f>
        <v>32500</v>
      </c>
      <c r="E24" s="16">
        <f t="shared" si="0"/>
        <v>32500</v>
      </c>
    </row>
    <row r="25" spans="1:5" x14ac:dyDescent="0.2">
      <c r="B25">
        <v>8</v>
      </c>
      <c r="C25" s="6">
        <f t="shared" si="1"/>
        <v>0</v>
      </c>
      <c r="D25" s="7">
        <f>(B$11-SUM(C$18:C25))*B$14/1200</f>
        <v>32500</v>
      </c>
      <c r="E25" s="16">
        <f t="shared" si="0"/>
        <v>32500</v>
      </c>
    </row>
    <row r="26" spans="1:5" x14ac:dyDescent="0.2">
      <c r="B26">
        <v>9</v>
      </c>
      <c r="C26" s="6">
        <f t="shared" si="1"/>
        <v>0</v>
      </c>
      <c r="D26" s="7">
        <f>(B$11-SUM(C$18:C26))*B$14/1200</f>
        <v>32500</v>
      </c>
      <c r="E26" s="16">
        <f t="shared" si="0"/>
        <v>32500</v>
      </c>
    </row>
    <row r="27" spans="1:5" x14ac:dyDescent="0.2">
      <c r="B27">
        <v>10</v>
      </c>
      <c r="C27" s="6">
        <f t="shared" si="1"/>
        <v>0</v>
      </c>
      <c r="D27" s="7">
        <f>(B$11-SUM(C$18:C27))*B$14/1200</f>
        <v>32500</v>
      </c>
      <c r="E27" s="16">
        <f t="shared" si="0"/>
        <v>32500</v>
      </c>
    </row>
    <row r="28" spans="1:5" x14ac:dyDescent="0.2">
      <c r="B28">
        <v>11</v>
      </c>
      <c r="C28" s="6">
        <f t="shared" si="1"/>
        <v>0</v>
      </c>
      <c r="D28" s="7">
        <f>(B$11-SUM(C$18:C28))*B$14/1200</f>
        <v>32500</v>
      </c>
      <c r="E28" s="16">
        <f t="shared" si="0"/>
        <v>32500</v>
      </c>
    </row>
    <row r="29" spans="1:5" x14ac:dyDescent="0.2">
      <c r="B29">
        <v>12</v>
      </c>
      <c r="C29" s="6">
        <f t="shared" si="1"/>
        <v>0</v>
      </c>
      <c r="D29" s="7">
        <f>(B$11-SUM(C$18:C29))*B$14/1200</f>
        <v>32500</v>
      </c>
      <c r="E29" s="16">
        <f t="shared" si="0"/>
        <v>32500</v>
      </c>
    </row>
    <row r="30" spans="1:5" x14ac:dyDescent="0.2">
      <c r="A30" s="2" t="s">
        <v>3</v>
      </c>
      <c r="B30">
        <v>13</v>
      </c>
      <c r="C30" s="6">
        <f t="shared" si="1"/>
        <v>92592.592592592599</v>
      </c>
      <c r="D30" s="7">
        <f>(B$11-SUM(C$18:C30))*B$14/1200</f>
        <v>32199.074074074073</v>
      </c>
      <c r="E30" s="16">
        <f t="shared" si="0"/>
        <v>124791.66666666667</v>
      </c>
    </row>
    <row r="31" spans="1:5" x14ac:dyDescent="0.2">
      <c r="B31">
        <v>14</v>
      </c>
      <c r="C31" s="6">
        <f t="shared" si="1"/>
        <v>92592.592592592599</v>
      </c>
      <c r="D31" s="7">
        <f>(B$11-SUM(C$18:C31))*B$14/1200</f>
        <v>31898.148148148146</v>
      </c>
      <c r="E31" s="16">
        <f t="shared" si="0"/>
        <v>124490.74074074074</v>
      </c>
    </row>
    <row r="32" spans="1:5" x14ac:dyDescent="0.2">
      <c r="B32">
        <v>15</v>
      </c>
      <c r="C32" s="6">
        <f t="shared" si="1"/>
        <v>92592.592592592599</v>
      </c>
      <c r="D32" s="7">
        <f>(B$11-SUM(C$18:C32))*B$14/1200</f>
        <v>31597.222222222219</v>
      </c>
      <c r="E32" s="16">
        <f t="shared" si="0"/>
        <v>124189.81481481482</v>
      </c>
    </row>
    <row r="33" spans="1:5" x14ac:dyDescent="0.2">
      <c r="B33">
        <v>16</v>
      </c>
      <c r="C33" s="6">
        <f t="shared" si="1"/>
        <v>92592.592592592599</v>
      </c>
      <c r="D33" s="7">
        <f>(B$11-SUM(C$18:C33))*B$14/1200</f>
        <v>31296.296296296292</v>
      </c>
      <c r="E33" s="16">
        <f t="shared" si="0"/>
        <v>123888.88888888889</v>
      </c>
    </row>
    <row r="34" spans="1:5" x14ac:dyDescent="0.2">
      <c r="B34">
        <v>17</v>
      </c>
      <c r="C34" s="6">
        <f t="shared" si="1"/>
        <v>92592.592592592599</v>
      </c>
      <c r="D34" s="7">
        <f>(B$11-SUM(C$18:C34))*B$14/1200</f>
        <v>30995.370370370372</v>
      </c>
      <c r="E34" s="16">
        <f t="shared" si="0"/>
        <v>123587.96296296298</v>
      </c>
    </row>
    <row r="35" spans="1:5" x14ac:dyDescent="0.2">
      <c r="B35">
        <v>18</v>
      </c>
      <c r="C35" s="6">
        <f t="shared" si="1"/>
        <v>92592.592592592599</v>
      </c>
      <c r="D35" s="7">
        <f>(B$11-SUM(C$18:C35))*B$14/1200</f>
        <v>30694.444444444442</v>
      </c>
      <c r="E35" s="16">
        <f t="shared" si="0"/>
        <v>123287.03703703704</v>
      </c>
    </row>
    <row r="36" spans="1:5" x14ac:dyDescent="0.2">
      <c r="B36">
        <v>19</v>
      </c>
      <c r="C36" s="6">
        <f t="shared" si="1"/>
        <v>92592.592592592599</v>
      </c>
      <c r="D36" s="7">
        <f>(B$11-SUM(C$18:C36))*B$14/1200</f>
        <v>30393.518518518518</v>
      </c>
      <c r="E36" s="16">
        <f t="shared" si="0"/>
        <v>122986.11111111112</v>
      </c>
    </row>
    <row r="37" spans="1:5" x14ac:dyDescent="0.2">
      <c r="B37">
        <v>20</v>
      </c>
      <c r="C37" s="6">
        <f t="shared" si="1"/>
        <v>92592.592592592599</v>
      </c>
      <c r="D37" s="7">
        <f>(B$11-SUM(C$18:C37))*B$14/1200</f>
        <v>30092.592592592595</v>
      </c>
      <c r="E37" s="16">
        <f t="shared" si="0"/>
        <v>122685.1851851852</v>
      </c>
    </row>
    <row r="38" spans="1:5" x14ac:dyDescent="0.2">
      <c r="B38">
        <v>21</v>
      </c>
      <c r="C38" s="6">
        <f t="shared" si="1"/>
        <v>92592.592592592599</v>
      </c>
      <c r="D38" s="7">
        <f>(B$11-SUM(C$18:C38))*B$14/1200</f>
        <v>29791.666666666668</v>
      </c>
      <c r="E38" s="16">
        <f t="shared" si="0"/>
        <v>122384.25925925927</v>
      </c>
    </row>
    <row r="39" spans="1:5" x14ac:dyDescent="0.2">
      <c r="B39">
        <v>22</v>
      </c>
      <c r="C39" s="6">
        <f t="shared" si="1"/>
        <v>92592.592592592599</v>
      </c>
      <c r="D39" s="7">
        <f>(B$11-SUM(C$18:C39))*B$14/1200</f>
        <v>29490.740740740741</v>
      </c>
      <c r="E39" s="16">
        <f t="shared" si="0"/>
        <v>122083.33333333334</v>
      </c>
    </row>
    <row r="40" spans="1:5" x14ac:dyDescent="0.2">
      <c r="B40">
        <v>23</v>
      </c>
      <c r="C40" s="6">
        <f t="shared" si="1"/>
        <v>92592.592592592599</v>
      </c>
      <c r="D40" s="7">
        <f>(B$11-SUM(C$18:C40))*B$14/1200</f>
        <v>29189.814814814814</v>
      </c>
      <c r="E40" s="16">
        <f t="shared" si="0"/>
        <v>121782.40740740742</v>
      </c>
    </row>
    <row r="41" spans="1:5" x14ac:dyDescent="0.2">
      <c r="B41">
        <v>24</v>
      </c>
      <c r="C41" s="6">
        <f t="shared" si="1"/>
        <v>92592.592592592599</v>
      </c>
      <c r="D41" s="7">
        <f>(B$11-SUM(C$18:C41))*B$14/1200</f>
        <v>28888.888888888887</v>
      </c>
      <c r="E41" s="16">
        <f t="shared" si="0"/>
        <v>121481.48148148149</v>
      </c>
    </row>
    <row r="42" spans="1:5" x14ac:dyDescent="0.2">
      <c r="A42" s="2" t="s">
        <v>4</v>
      </c>
      <c r="B42">
        <v>25</v>
      </c>
      <c r="C42" s="6">
        <f t="shared" si="1"/>
        <v>92592.592592592599</v>
      </c>
      <c r="D42" s="7">
        <f>(B$11-SUM(C$18:C42))*B$14/1200</f>
        <v>28587.962962962967</v>
      </c>
      <c r="E42" s="16">
        <f t="shared" si="0"/>
        <v>121180.55555555556</v>
      </c>
    </row>
    <row r="43" spans="1:5" x14ac:dyDescent="0.2">
      <c r="B43">
        <v>26</v>
      </c>
      <c r="C43" s="6">
        <f t="shared" si="1"/>
        <v>92592.592592592599</v>
      </c>
      <c r="D43" s="7">
        <f>(B$11-SUM(C$18:C43))*B$14/1200</f>
        <v>28287.037037037033</v>
      </c>
      <c r="E43" s="16">
        <f t="shared" si="0"/>
        <v>120879.62962962964</v>
      </c>
    </row>
    <row r="44" spans="1:5" x14ac:dyDescent="0.2">
      <c r="B44">
        <v>27</v>
      </c>
      <c r="C44" s="6">
        <f t="shared" si="1"/>
        <v>92592.592592592599</v>
      </c>
      <c r="D44" s="7">
        <f>(B$11-SUM(C$18:C44))*B$14/1200</f>
        <v>27986.111111111113</v>
      </c>
      <c r="E44" s="16">
        <f t="shared" si="0"/>
        <v>120578.70370370371</v>
      </c>
    </row>
    <row r="45" spans="1:5" x14ac:dyDescent="0.2">
      <c r="B45">
        <v>28</v>
      </c>
      <c r="C45" s="6">
        <f t="shared" si="1"/>
        <v>92592.592592592599</v>
      </c>
      <c r="D45" s="7">
        <f>(B$11-SUM(C$18:C45))*B$14/1200</f>
        <v>27685.185185185182</v>
      </c>
      <c r="E45" s="16">
        <f t="shared" si="0"/>
        <v>120277.77777777778</v>
      </c>
    </row>
    <row r="46" spans="1:5" x14ac:dyDescent="0.2">
      <c r="B46">
        <v>29</v>
      </c>
      <c r="C46" s="6">
        <f t="shared" si="1"/>
        <v>92592.592592592599</v>
      </c>
      <c r="D46" s="7">
        <f>(B$11-SUM(C$18:C46))*B$14/1200</f>
        <v>27384.259259259255</v>
      </c>
      <c r="E46" s="16">
        <f t="shared" si="0"/>
        <v>119976.85185185185</v>
      </c>
    </row>
    <row r="47" spans="1:5" x14ac:dyDescent="0.2">
      <c r="B47">
        <v>30</v>
      </c>
      <c r="C47" s="6">
        <f t="shared" si="1"/>
        <v>92592.592592592599</v>
      </c>
      <c r="D47" s="7">
        <f>(B$11-SUM(C$18:C47))*B$14/1200</f>
        <v>27083.333333333328</v>
      </c>
      <c r="E47" s="16">
        <f t="shared" si="0"/>
        <v>119675.92592592593</v>
      </c>
    </row>
    <row r="48" spans="1:5" x14ac:dyDescent="0.2">
      <c r="B48">
        <v>31</v>
      </c>
      <c r="C48" s="6">
        <f t="shared" si="1"/>
        <v>92592.592592592599</v>
      </c>
      <c r="D48" s="7">
        <f>(B$11-SUM(C$18:C48))*B$14/1200</f>
        <v>26782.407407407405</v>
      </c>
      <c r="E48" s="16">
        <f t="shared" si="0"/>
        <v>119375</v>
      </c>
    </row>
    <row r="49" spans="1:5" x14ac:dyDescent="0.2">
      <c r="B49">
        <v>32</v>
      </c>
      <c r="C49" s="6">
        <f t="shared" si="1"/>
        <v>92592.592592592599</v>
      </c>
      <c r="D49" s="7">
        <f>(B$11-SUM(C$18:C49))*B$14/1200</f>
        <v>26481.481481481482</v>
      </c>
      <c r="E49" s="16">
        <f t="shared" si="0"/>
        <v>119074.07407407407</v>
      </c>
    </row>
    <row r="50" spans="1:5" x14ac:dyDescent="0.2">
      <c r="B50">
        <v>33</v>
      </c>
      <c r="C50" s="6">
        <f t="shared" si="1"/>
        <v>92592.592592592599</v>
      </c>
      <c r="D50" s="7">
        <f>(B$11-SUM(C$18:C50))*B$14/1200</f>
        <v>26180.555555555558</v>
      </c>
      <c r="E50" s="16">
        <f t="shared" si="0"/>
        <v>118773.14814814816</v>
      </c>
    </row>
    <row r="51" spans="1:5" x14ac:dyDescent="0.2">
      <c r="B51">
        <v>34</v>
      </c>
      <c r="C51" s="6">
        <f t="shared" si="1"/>
        <v>92592.592592592599</v>
      </c>
      <c r="D51" s="7">
        <f>(B$11-SUM(C$18:C51))*B$14/1200</f>
        <v>25879.629629629628</v>
      </c>
      <c r="E51" s="16">
        <f t="shared" si="0"/>
        <v>118472.22222222222</v>
      </c>
    </row>
    <row r="52" spans="1:5" x14ac:dyDescent="0.2">
      <c r="B52">
        <v>35</v>
      </c>
      <c r="C52" s="6">
        <f t="shared" si="1"/>
        <v>92592.592592592599</v>
      </c>
      <c r="D52" s="7">
        <f>(B$11-SUM(C$18:C52))*B$14/1200</f>
        <v>25578.703703703704</v>
      </c>
      <c r="E52" s="16">
        <f t="shared" si="0"/>
        <v>118171.29629629631</v>
      </c>
    </row>
    <row r="53" spans="1:5" x14ac:dyDescent="0.2">
      <c r="B53">
        <v>36</v>
      </c>
      <c r="C53" s="6">
        <f t="shared" si="1"/>
        <v>92592.592592592599</v>
      </c>
      <c r="D53" s="7">
        <f>(B$11-SUM(C$18:C53))*B$14/1200</f>
        <v>25277.777777777777</v>
      </c>
      <c r="E53" s="16">
        <f t="shared" si="0"/>
        <v>117870.37037037038</v>
      </c>
    </row>
    <row r="54" spans="1:5" x14ac:dyDescent="0.2">
      <c r="A54" s="2" t="s">
        <v>7</v>
      </c>
      <c r="B54">
        <v>37</v>
      </c>
      <c r="C54" s="6">
        <f t="shared" si="1"/>
        <v>92592.592592592599</v>
      </c>
      <c r="D54" s="7">
        <f>(B$11-SUM(C$18:C54))*B$14/1200</f>
        <v>24976.85185185185</v>
      </c>
      <c r="E54" s="16">
        <f t="shared" si="0"/>
        <v>117569.44444444445</v>
      </c>
    </row>
    <row r="55" spans="1:5" x14ac:dyDescent="0.2">
      <c r="B55">
        <v>38</v>
      </c>
      <c r="C55" s="6">
        <f t="shared" si="1"/>
        <v>92592.592592592599</v>
      </c>
      <c r="D55" s="7">
        <f>(B$11-SUM(C$18:C55))*B$14/1200</f>
        <v>24675.92592592592</v>
      </c>
      <c r="E55" s="16">
        <f t="shared" si="0"/>
        <v>117268.51851851851</v>
      </c>
    </row>
    <row r="56" spans="1:5" x14ac:dyDescent="0.2">
      <c r="B56">
        <v>39</v>
      </c>
      <c r="C56" s="6">
        <f t="shared" si="1"/>
        <v>92592.592592592599</v>
      </c>
      <c r="D56" s="7">
        <f>(B$11-SUM(C$18:C56))*B$14/1200</f>
        <v>24374.999999999996</v>
      </c>
      <c r="E56" s="16">
        <f t="shared" si="0"/>
        <v>116967.5925925926</v>
      </c>
    </row>
    <row r="57" spans="1:5" x14ac:dyDescent="0.2">
      <c r="B57">
        <v>40</v>
      </c>
      <c r="C57" s="6">
        <f t="shared" si="1"/>
        <v>92592.592592592599</v>
      </c>
      <c r="D57" s="7">
        <f>(B$11-SUM(C$18:C57))*B$14/1200</f>
        <v>24074.074074074069</v>
      </c>
      <c r="E57" s="16">
        <f t="shared" si="0"/>
        <v>116666.66666666667</v>
      </c>
    </row>
    <row r="58" spans="1:5" x14ac:dyDescent="0.2">
      <c r="B58">
        <v>41</v>
      </c>
      <c r="C58" s="6">
        <f t="shared" si="1"/>
        <v>92592.592592592599</v>
      </c>
      <c r="D58" s="7">
        <f>(B$11-SUM(C$18:C58))*B$14/1200</f>
        <v>23773.148148148142</v>
      </c>
      <c r="E58" s="16">
        <f t="shared" si="0"/>
        <v>116365.74074074074</v>
      </c>
    </row>
    <row r="59" spans="1:5" x14ac:dyDescent="0.2">
      <c r="B59">
        <v>42</v>
      </c>
      <c r="C59" s="6">
        <f t="shared" si="1"/>
        <v>92592.592592592599</v>
      </c>
      <c r="D59" s="7">
        <f>(B$11-SUM(C$18:C59))*B$14/1200</f>
        <v>23472.222222222215</v>
      </c>
      <c r="E59" s="16">
        <f t="shared" si="0"/>
        <v>116064.81481481482</v>
      </c>
    </row>
    <row r="60" spans="1:5" x14ac:dyDescent="0.2">
      <c r="B60">
        <v>43</v>
      </c>
      <c r="C60" s="6">
        <f t="shared" si="1"/>
        <v>92592.592592592599</v>
      </c>
      <c r="D60" s="7">
        <f>(B$11-SUM(C$18:C60))*B$14/1200</f>
        <v>23171.296296296292</v>
      </c>
      <c r="E60" s="16">
        <f t="shared" si="0"/>
        <v>115763.88888888889</v>
      </c>
    </row>
    <row r="61" spans="1:5" x14ac:dyDescent="0.2">
      <c r="B61">
        <v>44</v>
      </c>
      <c r="C61" s="6">
        <f t="shared" si="1"/>
        <v>92592.592592592599</v>
      </c>
      <c r="D61" s="7">
        <f>(B$11-SUM(C$18:C61))*B$14/1200</f>
        <v>22870.370370370365</v>
      </c>
      <c r="E61" s="16">
        <f t="shared" si="0"/>
        <v>115462.96296296296</v>
      </c>
    </row>
    <row r="62" spans="1:5" x14ac:dyDescent="0.2">
      <c r="B62">
        <v>45</v>
      </c>
      <c r="C62" s="6">
        <f t="shared" si="1"/>
        <v>92592.592592592599</v>
      </c>
      <c r="D62" s="7">
        <f>(B$11-SUM(C$18:C62))*B$14/1200</f>
        <v>22569.444444444438</v>
      </c>
      <c r="E62" s="16">
        <f t="shared" si="0"/>
        <v>115162.03703703704</v>
      </c>
    </row>
    <row r="63" spans="1:5" x14ac:dyDescent="0.2">
      <c r="B63">
        <v>46</v>
      </c>
      <c r="C63" s="6">
        <f t="shared" si="1"/>
        <v>92592.592592592599</v>
      </c>
      <c r="D63" s="7">
        <f>(B$11-SUM(C$18:C63))*B$14/1200</f>
        <v>22268.518518518507</v>
      </c>
      <c r="E63" s="16">
        <f t="shared" si="0"/>
        <v>114861.11111111111</v>
      </c>
    </row>
    <row r="64" spans="1:5" x14ac:dyDescent="0.2">
      <c r="B64">
        <v>47</v>
      </c>
      <c r="C64" s="6">
        <f t="shared" si="1"/>
        <v>92592.592592592599</v>
      </c>
      <c r="D64" s="7">
        <f>(B$11-SUM(C$18:C64))*B$14/1200</f>
        <v>21967.592592592584</v>
      </c>
      <c r="E64" s="16">
        <f t="shared" si="0"/>
        <v>114560.18518518518</v>
      </c>
    </row>
    <row r="65" spans="1:5" x14ac:dyDescent="0.2">
      <c r="B65">
        <v>48</v>
      </c>
      <c r="C65" s="6">
        <f t="shared" si="1"/>
        <v>92592.592592592599</v>
      </c>
      <c r="D65" s="7">
        <f>(B$11-SUM(C$18:C65))*B$14/1200</f>
        <v>21666.666666666657</v>
      </c>
      <c r="E65" s="16">
        <f t="shared" si="0"/>
        <v>114259.25925925926</v>
      </c>
    </row>
    <row r="66" spans="1:5" x14ac:dyDescent="0.2">
      <c r="A66" s="2" t="s">
        <v>8</v>
      </c>
      <c r="B66">
        <v>49</v>
      </c>
      <c r="C66" s="6">
        <f t="shared" si="1"/>
        <v>92592.592592592599</v>
      </c>
      <c r="D66" s="7">
        <f>(B$11-SUM(C$18:C66))*B$14/1200</f>
        <v>21365.74074074073</v>
      </c>
      <c r="E66" s="16">
        <f t="shared" si="0"/>
        <v>113958.33333333333</v>
      </c>
    </row>
    <row r="67" spans="1:5" x14ac:dyDescent="0.2">
      <c r="B67">
        <v>50</v>
      </c>
      <c r="C67" s="6">
        <f t="shared" si="1"/>
        <v>92592.592592592599</v>
      </c>
      <c r="D67" s="7">
        <f>(B$11-SUM(C$18:C67))*B$14/1200</f>
        <v>21064.814814814799</v>
      </c>
      <c r="E67" s="16">
        <f t="shared" si="0"/>
        <v>113657.4074074074</v>
      </c>
    </row>
    <row r="68" spans="1:5" x14ac:dyDescent="0.2">
      <c r="B68">
        <v>51</v>
      </c>
      <c r="C68" s="6">
        <f t="shared" si="1"/>
        <v>92592.592592592599</v>
      </c>
      <c r="D68" s="7">
        <f>(B$11-SUM(C$18:C68))*B$14/1200</f>
        <v>20763.888888888876</v>
      </c>
      <c r="E68" s="16">
        <f t="shared" si="0"/>
        <v>113356.48148148147</v>
      </c>
    </row>
    <row r="69" spans="1:5" x14ac:dyDescent="0.2">
      <c r="B69">
        <v>52</v>
      </c>
      <c r="C69" s="6">
        <f t="shared" si="1"/>
        <v>92592.592592592599</v>
      </c>
      <c r="D69" s="7">
        <f>(B$11-SUM(C$18:C69))*B$14/1200</f>
        <v>20462.962962962953</v>
      </c>
      <c r="E69" s="16">
        <f t="shared" si="0"/>
        <v>113055.55555555555</v>
      </c>
    </row>
    <row r="70" spans="1:5" x14ac:dyDescent="0.2">
      <c r="B70">
        <v>53</v>
      </c>
      <c r="C70" s="6">
        <f t="shared" si="1"/>
        <v>92592.592592592599</v>
      </c>
      <c r="D70" s="7">
        <f>(B$11-SUM(C$18:C70))*B$14/1200</f>
        <v>20162.037037037026</v>
      </c>
      <c r="E70" s="16">
        <f t="shared" si="0"/>
        <v>112754.62962962962</v>
      </c>
    </row>
    <row r="71" spans="1:5" x14ac:dyDescent="0.2">
      <c r="B71">
        <v>54</v>
      </c>
      <c r="C71" s="6">
        <f t="shared" si="1"/>
        <v>92592.592592592599</v>
      </c>
      <c r="D71" s="7">
        <f>(B$11-SUM(C$18:C71))*B$14/1200</f>
        <v>19861.111111111095</v>
      </c>
      <c r="E71" s="16">
        <f t="shared" si="0"/>
        <v>112453.70370370369</v>
      </c>
    </row>
    <row r="72" spans="1:5" x14ac:dyDescent="0.2">
      <c r="B72">
        <v>55</v>
      </c>
      <c r="C72" s="6">
        <f t="shared" si="1"/>
        <v>92592.592592592599</v>
      </c>
      <c r="D72" s="7">
        <f>(B$11-SUM(C$18:C72))*B$14/1200</f>
        <v>19560.185185185172</v>
      </c>
      <c r="E72" s="16">
        <f t="shared" si="0"/>
        <v>112152.77777777777</v>
      </c>
    </row>
    <row r="73" spans="1:5" x14ac:dyDescent="0.2">
      <c r="B73">
        <v>56</v>
      </c>
      <c r="C73" s="6">
        <f t="shared" si="1"/>
        <v>92592.592592592599</v>
      </c>
      <c r="D73" s="7">
        <f>(B$11-SUM(C$18:C73))*B$14/1200</f>
        <v>19259.259259259245</v>
      </c>
      <c r="E73" s="16">
        <f t="shared" si="0"/>
        <v>111851.85185185184</v>
      </c>
    </row>
    <row r="74" spans="1:5" x14ac:dyDescent="0.2">
      <c r="B74">
        <v>57</v>
      </c>
      <c r="C74" s="6">
        <f t="shared" si="1"/>
        <v>92592.592592592599</v>
      </c>
      <c r="D74" s="7">
        <f>(B$11-SUM(C$18:C74))*B$14/1200</f>
        <v>18958.333333333318</v>
      </c>
      <c r="E74" s="16">
        <f t="shared" si="0"/>
        <v>111550.92592592591</v>
      </c>
    </row>
    <row r="75" spans="1:5" x14ac:dyDescent="0.2">
      <c r="B75">
        <v>58</v>
      </c>
      <c r="C75" s="6">
        <f t="shared" si="1"/>
        <v>92592.592592592599</v>
      </c>
      <c r="D75" s="7">
        <f>(B$11-SUM(C$18:C75))*B$14/1200</f>
        <v>18657.407407407391</v>
      </c>
      <c r="E75" s="16">
        <f t="shared" si="0"/>
        <v>111249.99999999999</v>
      </c>
    </row>
    <row r="76" spans="1:5" x14ac:dyDescent="0.2">
      <c r="B76">
        <v>59</v>
      </c>
      <c r="C76" s="6">
        <f t="shared" si="1"/>
        <v>92592.592592592599</v>
      </c>
      <c r="D76" s="7">
        <f>(B$11-SUM(C$18:C76))*B$14/1200</f>
        <v>18356.481481481467</v>
      </c>
      <c r="E76" s="16">
        <f t="shared" si="0"/>
        <v>110949.07407407407</v>
      </c>
    </row>
    <row r="77" spans="1:5" x14ac:dyDescent="0.2">
      <c r="B77">
        <v>60</v>
      </c>
      <c r="C77" s="6">
        <f t="shared" si="1"/>
        <v>92592.592592592599</v>
      </c>
      <c r="D77" s="7">
        <f>(B$11-SUM(C$18:C77))*B$14/1200</f>
        <v>18055.55555555554</v>
      </c>
      <c r="E77" s="16">
        <f t="shared" si="0"/>
        <v>110648.14814814815</v>
      </c>
    </row>
    <row r="78" spans="1:5" x14ac:dyDescent="0.2">
      <c r="A78" s="2" t="s">
        <v>18</v>
      </c>
      <c r="B78">
        <v>61</v>
      </c>
      <c r="C78" s="6">
        <f t="shared" si="1"/>
        <v>92592.592592592599</v>
      </c>
      <c r="D78" s="7">
        <f>(B$11-SUM(C$18:C78))*B$14/1200</f>
        <v>17754.629629629617</v>
      </c>
      <c r="E78" s="16">
        <f t="shared" ref="E78:E137" si="2">C78+D78</f>
        <v>110347.22222222222</v>
      </c>
    </row>
    <row r="79" spans="1:5" x14ac:dyDescent="0.2">
      <c r="B79">
        <v>62</v>
      </c>
      <c r="C79" s="6">
        <f t="shared" si="1"/>
        <v>92592.592592592599</v>
      </c>
      <c r="D79" s="7">
        <f>(B$11-SUM(C$18:C79))*B$14/1200</f>
        <v>17453.70370370369</v>
      </c>
      <c r="E79" s="16">
        <f t="shared" si="2"/>
        <v>110046.29629629629</v>
      </c>
    </row>
    <row r="80" spans="1:5" x14ac:dyDescent="0.2">
      <c r="B80">
        <v>63</v>
      </c>
      <c r="C80" s="6">
        <f t="shared" si="1"/>
        <v>92592.592592592599</v>
      </c>
      <c r="D80" s="7">
        <f>(B$11-SUM(C$18:C80))*B$14/1200</f>
        <v>17152.777777777766</v>
      </c>
      <c r="E80" s="16">
        <f t="shared" si="2"/>
        <v>109745.37037037036</v>
      </c>
    </row>
    <row r="81" spans="1:5" x14ac:dyDescent="0.2">
      <c r="B81">
        <v>64</v>
      </c>
      <c r="C81" s="6">
        <f t="shared" si="1"/>
        <v>92592.592592592599</v>
      </c>
      <c r="D81" s="7">
        <f>(B$11-SUM(C$18:C81))*B$14/1200</f>
        <v>16851.851851851839</v>
      </c>
      <c r="E81" s="16">
        <f t="shared" si="2"/>
        <v>109444.44444444444</v>
      </c>
    </row>
    <row r="82" spans="1:5" x14ac:dyDescent="0.2">
      <c r="B82">
        <v>65</v>
      </c>
      <c r="C82" s="6">
        <f t="shared" si="1"/>
        <v>92592.592592592599</v>
      </c>
      <c r="D82" s="7">
        <f>(B$11-SUM(C$18:C82))*B$14/1200</f>
        <v>16550.925925925912</v>
      </c>
      <c r="E82" s="16">
        <f t="shared" si="2"/>
        <v>109143.51851851851</v>
      </c>
    </row>
    <row r="83" spans="1:5" x14ac:dyDescent="0.2">
      <c r="B83">
        <v>66</v>
      </c>
      <c r="C83" s="6">
        <f t="shared" si="1"/>
        <v>92592.592592592599</v>
      </c>
      <c r="D83" s="7">
        <f>(B$11-SUM(C$18:C83))*B$14/1200</f>
        <v>16249.999999999991</v>
      </c>
      <c r="E83" s="16">
        <f t="shared" si="2"/>
        <v>108842.59259259258</v>
      </c>
    </row>
    <row r="84" spans="1:5" x14ac:dyDescent="0.2">
      <c r="B84">
        <v>67</v>
      </c>
      <c r="C84" s="6">
        <f t="shared" ref="C84:C137" si="3">IF(B$12&gt;=B84,1,0)*IF(B84-B$13&lt;1,0,1)*B$11/B$15</f>
        <v>92592.592592592599</v>
      </c>
      <c r="D84" s="7">
        <f>(B$11-SUM(C$18:C84))*B$14/1200</f>
        <v>15949.074074074064</v>
      </c>
      <c r="E84" s="16">
        <f t="shared" si="2"/>
        <v>108541.66666666666</v>
      </c>
    </row>
    <row r="85" spans="1:5" x14ac:dyDescent="0.2">
      <c r="B85">
        <v>68</v>
      </c>
      <c r="C85" s="6">
        <f t="shared" si="3"/>
        <v>92592.592592592599</v>
      </c>
      <c r="D85" s="7">
        <f>(B$11-SUM(C$18:C85))*B$14/1200</f>
        <v>15648.148148148141</v>
      </c>
      <c r="E85" s="16">
        <f t="shared" si="2"/>
        <v>108240.74074074074</v>
      </c>
    </row>
    <row r="86" spans="1:5" x14ac:dyDescent="0.2">
      <c r="B86">
        <v>69</v>
      </c>
      <c r="C86" s="6">
        <f t="shared" si="3"/>
        <v>92592.592592592599</v>
      </c>
      <c r="D86" s="7">
        <f>(B$11-SUM(C$18:C86))*B$14/1200</f>
        <v>15347.222222222214</v>
      </c>
      <c r="E86" s="16">
        <f t="shared" si="2"/>
        <v>107939.81481481482</v>
      </c>
    </row>
    <row r="87" spans="1:5" x14ac:dyDescent="0.2">
      <c r="B87">
        <v>70</v>
      </c>
      <c r="C87" s="6">
        <f t="shared" si="3"/>
        <v>92592.592592592599</v>
      </c>
      <c r="D87" s="7">
        <f>(B$11-SUM(C$18:C87))*B$14/1200</f>
        <v>15046.29629629629</v>
      </c>
      <c r="E87" s="16">
        <f t="shared" si="2"/>
        <v>107638.88888888889</v>
      </c>
    </row>
    <row r="88" spans="1:5" x14ac:dyDescent="0.2">
      <c r="B88">
        <v>71</v>
      </c>
      <c r="C88" s="6">
        <f t="shared" si="3"/>
        <v>92592.592592592599</v>
      </c>
      <c r="D88" s="7">
        <f>(B$11-SUM(C$18:C88))*B$14/1200</f>
        <v>14745.370370370363</v>
      </c>
      <c r="E88" s="16">
        <f t="shared" si="2"/>
        <v>107337.96296296296</v>
      </c>
    </row>
    <row r="89" spans="1:5" x14ac:dyDescent="0.2">
      <c r="B89">
        <v>72</v>
      </c>
      <c r="C89" s="6">
        <f t="shared" si="3"/>
        <v>92592.592592592599</v>
      </c>
      <c r="D89" s="7">
        <f>(B$11-SUM(C$18:C89))*B$14/1200</f>
        <v>14444.44444444444</v>
      </c>
      <c r="E89" s="16">
        <f t="shared" si="2"/>
        <v>107037.03703703704</v>
      </c>
    </row>
    <row r="90" spans="1:5" x14ac:dyDescent="0.2">
      <c r="A90" s="2" t="s">
        <v>19</v>
      </c>
      <c r="B90">
        <v>73</v>
      </c>
      <c r="C90" s="6">
        <f t="shared" si="3"/>
        <v>92592.592592592599</v>
      </c>
      <c r="D90" s="7">
        <f>(B$11-SUM(C$18:C90))*B$14/1200</f>
        <v>14143.518518518513</v>
      </c>
      <c r="E90" s="16">
        <f t="shared" si="2"/>
        <v>106736.11111111111</v>
      </c>
    </row>
    <row r="91" spans="1:5" x14ac:dyDescent="0.2">
      <c r="B91">
        <v>74</v>
      </c>
      <c r="C91" s="6">
        <f t="shared" si="3"/>
        <v>92592.592592592599</v>
      </c>
      <c r="D91" s="7">
        <f>(B$11-SUM(C$18:C91))*B$14/1200</f>
        <v>13842.592592592589</v>
      </c>
      <c r="E91" s="16">
        <f t="shared" si="2"/>
        <v>106435.18518518518</v>
      </c>
    </row>
    <row r="92" spans="1:5" x14ac:dyDescent="0.2">
      <c r="B92">
        <v>75</v>
      </c>
      <c r="C92" s="6">
        <f t="shared" si="3"/>
        <v>92592.592592592599</v>
      </c>
      <c r="D92" s="7">
        <f>(B$11-SUM(C$18:C92))*B$14/1200</f>
        <v>13541.666666666664</v>
      </c>
      <c r="E92" s="16">
        <f t="shared" si="2"/>
        <v>106134.25925925927</v>
      </c>
    </row>
    <row r="93" spans="1:5" x14ac:dyDescent="0.2">
      <c r="B93">
        <v>76</v>
      </c>
      <c r="C93" s="6">
        <f t="shared" si="3"/>
        <v>92592.592592592599</v>
      </c>
      <c r="D93" s="7">
        <f>(B$11-SUM(C$18:C93))*B$14/1200</f>
        <v>13240.740740740739</v>
      </c>
      <c r="E93" s="16">
        <f t="shared" si="2"/>
        <v>105833.33333333334</v>
      </c>
    </row>
    <row r="94" spans="1:5" x14ac:dyDescent="0.2">
      <c r="B94">
        <v>77</v>
      </c>
      <c r="C94" s="6">
        <f t="shared" si="3"/>
        <v>92592.592592592599</v>
      </c>
      <c r="D94" s="7">
        <f>(B$11-SUM(C$18:C94))*B$14/1200</f>
        <v>12939.814814814814</v>
      </c>
      <c r="E94" s="16">
        <f t="shared" si="2"/>
        <v>105532.40740740742</v>
      </c>
    </row>
    <row r="95" spans="1:5" x14ac:dyDescent="0.2">
      <c r="B95">
        <v>78</v>
      </c>
      <c r="C95" s="6">
        <f t="shared" si="3"/>
        <v>92592.592592592599</v>
      </c>
      <c r="D95" s="7">
        <f>(B$11-SUM(C$18:C95))*B$14/1200</f>
        <v>12638.888888888889</v>
      </c>
      <c r="E95" s="16">
        <f t="shared" si="2"/>
        <v>105231.48148148149</v>
      </c>
    </row>
    <row r="96" spans="1:5" x14ac:dyDescent="0.2">
      <c r="B96">
        <v>79</v>
      </c>
      <c r="C96" s="6">
        <f t="shared" si="3"/>
        <v>92592.592592592599</v>
      </c>
      <c r="D96" s="7">
        <f>(B$11-SUM(C$18:C96))*B$14/1200</f>
        <v>12337.962962962964</v>
      </c>
      <c r="E96" s="16">
        <f t="shared" si="2"/>
        <v>104930.55555555556</v>
      </c>
    </row>
    <row r="97" spans="1:5" x14ac:dyDescent="0.2">
      <c r="B97">
        <v>80</v>
      </c>
      <c r="C97" s="6">
        <f t="shared" si="3"/>
        <v>92592.592592592599</v>
      </c>
      <c r="D97" s="7">
        <f>(B$11-SUM(C$18:C97))*B$14/1200</f>
        <v>12037.037037037038</v>
      </c>
      <c r="E97" s="16">
        <f t="shared" si="2"/>
        <v>104629.62962962964</v>
      </c>
    </row>
    <row r="98" spans="1:5" x14ac:dyDescent="0.2">
      <c r="B98">
        <v>81</v>
      </c>
      <c r="C98" s="6">
        <f t="shared" si="3"/>
        <v>92592.592592592599</v>
      </c>
      <c r="D98" s="7">
        <f>(B$11-SUM(C$18:C98))*B$14/1200</f>
        <v>11736.111111111113</v>
      </c>
      <c r="E98" s="16">
        <f t="shared" si="2"/>
        <v>104328.70370370371</v>
      </c>
    </row>
    <row r="99" spans="1:5" x14ac:dyDescent="0.2">
      <c r="B99">
        <v>82</v>
      </c>
      <c r="C99" s="6">
        <f t="shared" si="3"/>
        <v>92592.592592592599</v>
      </c>
      <c r="D99" s="7">
        <f>(B$11-SUM(C$18:C99))*B$14/1200</f>
        <v>11435.185185185188</v>
      </c>
      <c r="E99" s="16">
        <f t="shared" si="2"/>
        <v>104027.77777777778</v>
      </c>
    </row>
    <row r="100" spans="1:5" x14ac:dyDescent="0.2">
      <c r="B100">
        <v>83</v>
      </c>
      <c r="C100" s="6">
        <f t="shared" si="3"/>
        <v>92592.592592592599</v>
      </c>
      <c r="D100" s="7">
        <f>(B$11-SUM(C$18:C100))*B$14/1200</f>
        <v>11134.259259259263</v>
      </c>
      <c r="E100" s="16">
        <f t="shared" si="2"/>
        <v>103726.85185185185</v>
      </c>
    </row>
    <row r="101" spans="1:5" x14ac:dyDescent="0.2">
      <c r="B101">
        <v>84</v>
      </c>
      <c r="C101" s="6">
        <f t="shared" si="3"/>
        <v>92592.592592592599</v>
      </c>
      <c r="D101" s="7">
        <f>(B$11-SUM(C$18:C101))*B$14/1200</f>
        <v>10833.333333333338</v>
      </c>
      <c r="E101" s="16">
        <f t="shared" si="2"/>
        <v>103425.92592592594</v>
      </c>
    </row>
    <row r="102" spans="1:5" x14ac:dyDescent="0.2">
      <c r="A102" s="2" t="s">
        <v>20</v>
      </c>
      <c r="B102">
        <v>85</v>
      </c>
      <c r="C102" s="6">
        <f t="shared" si="3"/>
        <v>92592.592592592599</v>
      </c>
      <c r="D102" s="7">
        <f>(B$11-SUM(C$18:C102))*B$14/1200</f>
        <v>10532.407407407412</v>
      </c>
      <c r="E102" s="16">
        <f t="shared" si="2"/>
        <v>103125.00000000001</v>
      </c>
    </row>
    <row r="103" spans="1:5" x14ac:dyDescent="0.2">
      <c r="B103">
        <v>86</v>
      </c>
      <c r="C103" s="6">
        <f t="shared" si="3"/>
        <v>92592.592592592599</v>
      </c>
      <c r="D103" s="7">
        <f>(B$11-SUM(C$18:C103))*B$14/1200</f>
        <v>10231.481481481487</v>
      </c>
      <c r="E103" s="16">
        <f t="shared" si="2"/>
        <v>102824.07407407409</v>
      </c>
    </row>
    <row r="104" spans="1:5" x14ac:dyDescent="0.2">
      <c r="B104">
        <v>87</v>
      </c>
      <c r="C104" s="6">
        <f t="shared" si="3"/>
        <v>92592.592592592599</v>
      </c>
      <c r="D104" s="7">
        <f>(B$11-SUM(C$18:C104))*B$14/1200</f>
        <v>9930.555555555562</v>
      </c>
      <c r="E104" s="16">
        <f t="shared" si="2"/>
        <v>102523.14814814816</v>
      </c>
    </row>
    <row r="105" spans="1:5" x14ac:dyDescent="0.2">
      <c r="B105">
        <v>88</v>
      </c>
      <c r="C105" s="6">
        <f t="shared" si="3"/>
        <v>92592.592592592599</v>
      </c>
      <c r="D105" s="7">
        <f>(B$11-SUM(C$18:C105))*B$14/1200</f>
        <v>9629.6296296296368</v>
      </c>
      <c r="E105" s="16">
        <f t="shared" si="2"/>
        <v>102222.22222222223</v>
      </c>
    </row>
    <row r="106" spans="1:5" x14ac:dyDescent="0.2">
      <c r="B106">
        <v>89</v>
      </c>
      <c r="C106" s="6">
        <f t="shared" si="3"/>
        <v>92592.592592592599</v>
      </c>
      <c r="D106" s="7">
        <f>(B$11-SUM(C$18:C106))*B$14/1200</f>
        <v>9328.7037037037135</v>
      </c>
      <c r="E106" s="16">
        <f t="shared" si="2"/>
        <v>101921.29629629631</v>
      </c>
    </row>
    <row r="107" spans="1:5" x14ac:dyDescent="0.2">
      <c r="B107">
        <v>90</v>
      </c>
      <c r="C107" s="6">
        <f t="shared" si="3"/>
        <v>92592.592592592599</v>
      </c>
      <c r="D107" s="7">
        <f>(B$11-SUM(C$18:C107))*B$14/1200</f>
        <v>9027.7777777777883</v>
      </c>
      <c r="E107" s="16">
        <f t="shared" si="2"/>
        <v>101620.37037037039</v>
      </c>
    </row>
    <row r="108" spans="1:5" x14ac:dyDescent="0.2">
      <c r="B108">
        <v>91</v>
      </c>
      <c r="C108" s="6">
        <f t="shared" si="3"/>
        <v>92592.592592592599</v>
      </c>
      <c r="D108" s="7">
        <f>(B$11-SUM(C$18:C108))*B$14/1200</f>
        <v>8726.8518518518631</v>
      </c>
      <c r="E108" s="16">
        <f t="shared" si="2"/>
        <v>101319.44444444447</v>
      </c>
    </row>
    <row r="109" spans="1:5" x14ac:dyDescent="0.2">
      <c r="B109">
        <v>92</v>
      </c>
      <c r="C109" s="6">
        <f t="shared" si="3"/>
        <v>92592.592592592599</v>
      </c>
      <c r="D109" s="7">
        <f>(B$11-SUM(C$18:C109))*B$14/1200</f>
        <v>8425.9259259259379</v>
      </c>
      <c r="E109" s="16">
        <f t="shared" si="2"/>
        <v>101018.51851851854</v>
      </c>
    </row>
    <row r="110" spans="1:5" x14ac:dyDescent="0.2">
      <c r="B110">
        <v>93</v>
      </c>
      <c r="C110" s="6">
        <f t="shared" si="3"/>
        <v>92592.592592592599</v>
      </c>
      <c r="D110" s="7">
        <f>(B$11-SUM(C$18:C110))*B$14/1200</f>
        <v>8125.0000000000127</v>
      </c>
      <c r="E110" s="16">
        <f t="shared" si="2"/>
        <v>100717.59259259261</v>
      </c>
    </row>
    <row r="111" spans="1:5" x14ac:dyDescent="0.2">
      <c r="B111">
        <v>94</v>
      </c>
      <c r="C111" s="6">
        <f t="shared" si="3"/>
        <v>92592.592592592599</v>
      </c>
      <c r="D111" s="7">
        <f>(B$11-SUM(C$18:C111))*B$14/1200</f>
        <v>7824.0740740740875</v>
      </c>
      <c r="E111" s="16">
        <f t="shared" si="2"/>
        <v>100416.66666666669</v>
      </c>
    </row>
    <row r="112" spans="1:5" x14ac:dyDescent="0.2">
      <c r="B112">
        <v>95</v>
      </c>
      <c r="C112" s="6">
        <f t="shared" si="3"/>
        <v>92592.592592592599</v>
      </c>
      <c r="D112" s="7">
        <f>(B$11-SUM(C$18:C112))*B$14/1200</f>
        <v>7523.1481481481624</v>
      </c>
      <c r="E112" s="16">
        <f t="shared" si="2"/>
        <v>100115.74074074076</v>
      </c>
    </row>
    <row r="113" spans="1:5" x14ac:dyDescent="0.2">
      <c r="B113">
        <v>96</v>
      </c>
      <c r="C113" s="6">
        <f t="shared" si="3"/>
        <v>92592.592592592599</v>
      </c>
      <c r="D113" s="7">
        <f>(B$11-SUM(C$18:C113))*B$14/1200</f>
        <v>7222.2222222222372</v>
      </c>
      <c r="E113" s="16">
        <f t="shared" si="2"/>
        <v>99814.814814814832</v>
      </c>
    </row>
    <row r="114" spans="1:5" x14ac:dyDescent="0.2">
      <c r="A114" s="2" t="s">
        <v>21</v>
      </c>
      <c r="B114">
        <v>97</v>
      </c>
      <c r="C114" s="6">
        <f t="shared" si="3"/>
        <v>92592.592592592599</v>
      </c>
      <c r="D114" s="7">
        <f>(B$11-SUM(C$18:C114))*B$14/1200</f>
        <v>6921.2962962963111</v>
      </c>
      <c r="E114" s="16">
        <f t="shared" si="2"/>
        <v>99513.888888888905</v>
      </c>
    </row>
    <row r="115" spans="1:5" x14ac:dyDescent="0.2">
      <c r="B115">
        <v>98</v>
      </c>
      <c r="C115" s="6">
        <f t="shared" si="3"/>
        <v>92592.592592592599</v>
      </c>
      <c r="D115" s="7">
        <f>(B$11-SUM(C$18:C115))*B$14/1200</f>
        <v>6620.3703703703859</v>
      </c>
      <c r="E115" s="16">
        <f t="shared" si="2"/>
        <v>99212.962962962978</v>
      </c>
    </row>
    <row r="116" spans="1:5" x14ac:dyDescent="0.2">
      <c r="B116">
        <v>99</v>
      </c>
      <c r="C116" s="6">
        <f t="shared" si="3"/>
        <v>92592.592592592599</v>
      </c>
      <c r="D116" s="7">
        <f>(B$11-SUM(C$18:C116))*B$14/1200</f>
        <v>6319.4444444444616</v>
      </c>
      <c r="E116" s="16">
        <f t="shared" si="2"/>
        <v>98912.037037037066</v>
      </c>
    </row>
    <row r="117" spans="1:5" x14ac:dyDescent="0.2">
      <c r="B117">
        <v>100</v>
      </c>
      <c r="C117" s="6">
        <f t="shared" si="3"/>
        <v>92592.592592592599</v>
      </c>
      <c r="D117" s="7">
        <f>(B$11-SUM(C$18:C117))*B$14/1200</f>
        <v>6018.5185185185364</v>
      </c>
      <c r="E117" s="16">
        <f t="shared" si="2"/>
        <v>98611.111111111139</v>
      </c>
    </row>
    <row r="118" spans="1:5" x14ac:dyDescent="0.2">
      <c r="B118">
        <v>101</v>
      </c>
      <c r="C118" s="6">
        <f t="shared" si="3"/>
        <v>92592.592592592599</v>
      </c>
      <c r="D118" s="7">
        <f>(B$11-SUM(C$18:C118))*B$14/1200</f>
        <v>5717.5925925926113</v>
      </c>
      <c r="E118" s="16">
        <f t="shared" si="2"/>
        <v>98310.185185185212</v>
      </c>
    </row>
    <row r="119" spans="1:5" x14ac:dyDescent="0.2">
      <c r="B119">
        <v>102</v>
      </c>
      <c r="C119" s="6">
        <f t="shared" si="3"/>
        <v>92592.592592592599</v>
      </c>
      <c r="D119" s="7">
        <f>(B$11-SUM(C$18:C119))*B$14/1200</f>
        <v>5416.6666666666861</v>
      </c>
      <c r="E119" s="16">
        <f t="shared" si="2"/>
        <v>98009.259259259285</v>
      </c>
    </row>
    <row r="120" spans="1:5" x14ac:dyDescent="0.2">
      <c r="B120">
        <v>103</v>
      </c>
      <c r="C120" s="6">
        <f t="shared" si="3"/>
        <v>92592.592592592599</v>
      </c>
      <c r="D120" s="7">
        <f>(B$11-SUM(C$18:C120))*B$14/1200</f>
        <v>5115.74074074076</v>
      </c>
      <c r="E120" s="16">
        <f t="shared" si="2"/>
        <v>97708.333333333358</v>
      </c>
    </row>
    <row r="121" spans="1:5" x14ac:dyDescent="0.2">
      <c r="B121">
        <v>104</v>
      </c>
      <c r="C121" s="6">
        <f t="shared" si="3"/>
        <v>92592.592592592599</v>
      </c>
      <c r="D121" s="7">
        <f>(B$11-SUM(C$18:C121))*B$14/1200</f>
        <v>4814.8148148148321</v>
      </c>
      <c r="E121" s="16">
        <f t="shared" si="2"/>
        <v>97407.407407407431</v>
      </c>
    </row>
    <row r="122" spans="1:5" x14ac:dyDescent="0.2">
      <c r="B122">
        <v>105</v>
      </c>
      <c r="C122" s="6">
        <f t="shared" si="3"/>
        <v>92592.592592592599</v>
      </c>
      <c r="D122" s="7">
        <f>(B$11-SUM(C$18:C122))*B$14/1200</f>
        <v>4513.8888888889041</v>
      </c>
      <c r="E122" s="16">
        <f t="shared" si="2"/>
        <v>97106.481481481504</v>
      </c>
    </row>
    <row r="123" spans="1:5" x14ac:dyDescent="0.2">
      <c r="B123">
        <v>106</v>
      </c>
      <c r="C123" s="6">
        <f t="shared" si="3"/>
        <v>92592.592592592599</v>
      </c>
      <c r="D123" s="7">
        <f>(B$11-SUM(C$18:C123))*B$14/1200</f>
        <v>4212.9629629629753</v>
      </c>
      <c r="E123" s="16">
        <f t="shared" si="2"/>
        <v>96805.555555555577</v>
      </c>
    </row>
    <row r="124" spans="1:5" x14ac:dyDescent="0.2">
      <c r="B124">
        <v>107</v>
      </c>
      <c r="C124" s="6">
        <f t="shared" si="3"/>
        <v>92592.592592592599</v>
      </c>
      <c r="D124" s="7">
        <f>(B$11-SUM(C$18:C124))*B$14/1200</f>
        <v>3912.0370370370474</v>
      </c>
      <c r="E124" s="16">
        <f t="shared" si="2"/>
        <v>96504.62962962965</v>
      </c>
    </row>
    <row r="125" spans="1:5" x14ac:dyDescent="0.2">
      <c r="B125">
        <v>108</v>
      </c>
      <c r="C125" s="6">
        <f t="shared" si="3"/>
        <v>92592.592592592599</v>
      </c>
      <c r="D125" s="7">
        <f>(B$11-SUM(C$18:C125))*B$14/1200</f>
        <v>3611.1111111111195</v>
      </c>
      <c r="E125" s="16">
        <f t="shared" si="2"/>
        <v>96203.703703703723</v>
      </c>
    </row>
    <row r="126" spans="1:5" x14ac:dyDescent="0.2">
      <c r="A126" s="2" t="s">
        <v>22</v>
      </c>
      <c r="B126">
        <v>109</v>
      </c>
      <c r="C126" s="6">
        <f t="shared" si="3"/>
        <v>92592.592592592599</v>
      </c>
      <c r="D126" s="7">
        <f>(B$11-SUM(C$18:C126))*B$14/1200</f>
        <v>3310.1851851851916</v>
      </c>
      <c r="E126" s="16">
        <f t="shared" si="2"/>
        <v>95902.777777777796</v>
      </c>
    </row>
    <row r="127" spans="1:5" x14ac:dyDescent="0.2">
      <c r="B127">
        <v>110</v>
      </c>
      <c r="C127" s="6">
        <f t="shared" si="3"/>
        <v>92592.592592592599</v>
      </c>
      <c r="D127" s="7">
        <f>(B$11-SUM(C$18:C127))*B$14/1200</f>
        <v>3009.2592592592632</v>
      </c>
      <c r="E127" s="16">
        <f t="shared" si="2"/>
        <v>95601.851851851869</v>
      </c>
    </row>
    <row r="128" spans="1:5" x14ac:dyDescent="0.2">
      <c r="B128">
        <v>111</v>
      </c>
      <c r="C128" s="6">
        <f t="shared" si="3"/>
        <v>92592.592592592599</v>
      </c>
      <c r="D128" s="7">
        <f>(B$11-SUM(C$18:C128))*B$14/1200</f>
        <v>2708.3333333333353</v>
      </c>
      <c r="E128" s="16">
        <f t="shared" si="2"/>
        <v>95300.925925925927</v>
      </c>
    </row>
    <row r="129" spans="2:5" x14ac:dyDescent="0.2">
      <c r="B129">
        <v>112</v>
      </c>
      <c r="C129" s="6">
        <f t="shared" si="3"/>
        <v>92592.592592592599</v>
      </c>
      <c r="D129" s="7">
        <f>(B$11-SUM(C$18:C129))*B$14/1200</f>
        <v>2407.4074074074069</v>
      </c>
      <c r="E129" s="16">
        <f t="shared" si="2"/>
        <v>95000</v>
      </c>
    </row>
    <row r="130" spans="2:5" x14ac:dyDescent="0.2">
      <c r="B130">
        <v>113</v>
      </c>
      <c r="C130" s="6">
        <f t="shared" si="3"/>
        <v>92592.592592592599</v>
      </c>
      <c r="D130" s="7">
        <f>(B$11-SUM(C$18:C130))*B$14/1200</f>
        <v>2106.481481481479</v>
      </c>
      <c r="E130" s="16">
        <f t="shared" si="2"/>
        <v>94699.074074074073</v>
      </c>
    </row>
    <row r="131" spans="2:5" x14ac:dyDescent="0.2">
      <c r="B131">
        <v>114</v>
      </c>
      <c r="C131" s="6">
        <f t="shared" si="3"/>
        <v>92592.592592592599</v>
      </c>
      <c r="D131" s="7">
        <f>(B$11-SUM(C$18:C131))*B$14/1200</f>
        <v>1805.5555555555509</v>
      </c>
      <c r="E131" s="16">
        <f t="shared" si="2"/>
        <v>94398.148148148146</v>
      </c>
    </row>
    <row r="132" spans="2:5" x14ac:dyDescent="0.2">
      <c r="B132">
        <v>115</v>
      </c>
      <c r="C132" s="6">
        <f t="shared" si="3"/>
        <v>92592.592592592599</v>
      </c>
      <c r="D132" s="7">
        <f>(B$11-SUM(C$18:C132))*B$14/1200</f>
        <v>1504.6296296296225</v>
      </c>
      <c r="E132" s="16">
        <f t="shared" si="2"/>
        <v>94097.222222222219</v>
      </c>
    </row>
    <row r="133" spans="2:5" x14ac:dyDescent="0.2">
      <c r="B133">
        <v>116</v>
      </c>
      <c r="C133" s="6">
        <f t="shared" si="3"/>
        <v>92592.592592592599</v>
      </c>
      <c r="D133" s="7">
        <f>(B$11-SUM(C$18:C133))*B$14/1200</f>
        <v>1203.7037037036944</v>
      </c>
      <c r="E133" s="16">
        <f t="shared" si="2"/>
        <v>93796.296296296292</v>
      </c>
    </row>
    <row r="134" spans="2:5" x14ac:dyDescent="0.2">
      <c r="B134">
        <v>117</v>
      </c>
      <c r="C134" s="6">
        <f t="shared" si="3"/>
        <v>92592.592592592599</v>
      </c>
      <c r="D134" s="7">
        <f>(B$11-SUM(C$18:C134))*B$14/1200</f>
        <v>902.77777777776623</v>
      </c>
      <c r="E134" s="16">
        <f t="shared" si="2"/>
        <v>93495.370370370365</v>
      </c>
    </row>
    <row r="135" spans="2:5" x14ac:dyDescent="0.2">
      <c r="B135">
        <v>118</v>
      </c>
      <c r="C135" s="6">
        <f t="shared" si="3"/>
        <v>92592.592592592599</v>
      </c>
      <c r="D135" s="7">
        <f>(B$11-SUM(C$18:C135))*B$14/1200</f>
        <v>601.85185185183821</v>
      </c>
      <c r="E135" s="16">
        <f t="shared" si="2"/>
        <v>93194.444444444438</v>
      </c>
    </row>
    <row r="136" spans="2:5" x14ac:dyDescent="0.2">
      <c r="B136">
        <v>119</v>
      </c>
      <c r="C136" s="6">
        <f t="shared" si="3"/>
        <v>92592.592592592599</v>
      </c>
      <c r="D136" s="7">
        <f>(B$11-SUM(C$18:C136))*B$14/1200</f>
        <v>300.92592592590995</v>
      </c>
      <c r="E136" s="16">
        <f t="shared" si="2"/>
        <v>92893.518518518511</v>
      </c>
    </row>
    <row r="137" spans="2:5" x14ac:dyDescent="0.2">
      <c r="B137">
        <v>120</v>
      </c>
      <c r="C137" s="6">
        <f t="shared" si="3"/>
        <v>92592.592592592599</v>
      </c>
      <c r="D137" s="7">
        <f>(B$11-SUM(C$18:C137))*B$14/1200</f>
        <v>-1.8160790205001831E-11</v>
      </c>
      <c r="E137" s="16">
        <f t="shared" si="2"/>
        <v>92592.592592592584</v>
      </c>
    </row>
    <row r="138" spans="2:5" x14ac:dyDescent="0.2">
      <c r="B138" s="26" t="s">
        <v>24</v>
      </c>
      <c r="C138" s="27">
        <f>SUM(C18:C137)</f>
        <v>10000000.000000006</v>
      </c>
      <c r="D138" s="27">
        <f>SUM(D18:D137)</f>
        <v>2128749.9999999995</v>
      </c>
      <c r="E138" s="27">
        <f>SUM(E18:E137)</f>
        <v>12128750.000000002</v>
      </c>
    </row>
  </sheetData>
  <sheetProtection password="CFF3" sheet="1" objects="1" scenarios="1"/>
  <mergeCells count="1">
    <mergeCell ref="A4:E4"/>
  </mergeCells>
  <phoneticPr fontId="0" type="noConversion"/>
  <dataValidations count="3">
    <dataValidation type="whole" allowBlank="1" showInputMessage="1" showErrorMessage="1" errorTitle="Érvénytelen időszak!" error="A türelmi idő maximum 24 hónap lehet! Javítson!" sqref="B13">
      <formula1>0</formula1>
      <formula2>24</formula2>
    </dataValidation>
    <dataValidation type="whole" allowBlank="1" showInputMessage="1" showErrorMessage="1" errorTitle="Érvénytelen időszak!" error="A futamidő maximum 120 hóna lehet! Javítson!_x000a_" sqref="B12">
      <formula1>0</formula1>
      <formula2>120</formula2>
    </dataValidation>
    <dataValidation type="whole" allowBlank="1" showInputMessage="1" showErrorMessage="1" errorTitle="Érvénytelen összeg!" error="A hitel összege maximum 10.000.000,- Ft. lehet! Javítson!" sqref="B11">
      <formula1>0</formula1>
      <formula2>10000000</formula2>
    </dataValidation>
  </dataValidations>
  <pageMargins left="0.27" right="0.33" top="0.51" bottom="0.64" header="0.28000000000000003" footer="0.26"/>
  <pageSetup orientation="portrait" verticalDpi="144" r:id="rId1"/>
  <headerFooter alignWithMargins="0">
    <oddHeader>&amp;C&amp;"Arial CE,Félkövér"Mikrohitel Program &amp;"Arial CE,Normál"törlesztési segédlet</oddHeader>
    <oddFooter>&amp;RTelefon: 52/500-330
&amp;"Arial CE,Félkövér"WWW.TAMOGATOTTHITEL.HU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C33" sqref="C33"/>
    </sheetView>
  </sheetViews>
  <sheetFormatPr defaultRowHeight="12.75" x14ac:dyDescent="0.2"/>
  <cols>
    <col min="1" max="1" width="19.7109375" style="2" customWidth="1"/>
    <col min="2" max="2" width="9.85546875" customWidth="1"/>
    <col min="3" max="3" width="10.5703125" customWidth="1"/>
    <col min="4" max="4" width="10.140625" customWidth="1"/>
    <col min="5" max="5" width="20.140625" bestFit="1" customWidth="1"/>
    <col min="6" max="6" width="6.28515625" customWidth="1"/>
  </cols>
  <sheetData>
    <row r="1" spans="1:6" x14ac:dyDescent="0.2">
      <c r="A1" s="9" t="s">
        <v>13</v>
      </c>
    </row>
    <row r="2" spans="1:6" x14ac:dyDescent="0.2">
      <c r="A2" s="9" t="s">
        <v>14</v>
      </c>
    </row>
    <row r="3" spans="1:6" x14ac:dyDescent="0.2">
      <c r="A3" s="9"/>
    </row>
    <row r="4" spans="1:6" x14ac:dyDescent="0.2">
      <c r="A4" s="37" t="s">
        <v>31</v>
      </c>
      <c r="B4" s="37"/>
      <c r="C4" s="37"/>
      <c r="D4" s="37"/>
      <c r="E4" s="37"/>
    </row>
    <row r="5" spans="1:6" x14ac:dyDescent="0.2">
      <c r="A5" s="10"/>
      <c r="B5" s="11"/>
      <c r="C5" s="11"/>
      <c r="D5" s="11"/>
      <c r="E5" s="11"/>
    </row>
    <row r="6" spans="1:6" x14ac:dyDescent="0.2">
      <c r="A6" s="10" t="s">
        <v>15</v>
      </c>
      <c r="B6" s="11"/>
      <c r="C6" s="11"/>
      <c r="D6" s="11"/>
      <c r="E6" s="11"/>
    </row>
    <row r="7" spans="1:6" x14ac:dyDescent="0.2">
      <c r="A7" s="10" t="s">
        <v>30</v>
      </c>
      <c r="B7" s="11"/>
      <c r="C7" s="11"/>
      <c r="D7" s="11"/>
      <c r="E7" s="11"/>
    </row>
    <row r="8" spans="1:6" x14ac:dyDescent="0.2">
      <c r="A8" s="10" t="s">
        <v>25</v>
      </c>
      <c r="B8" s="11"/>
      <c r="C8" s="11"/>
      <c r="D8" s="11"/>
      <c r="E8" s="11"/>
    </row>
    <row r="9" spans="1:6" x14ac:dyDescent="0.2">
      <c r="A9" s="10" t="s">
        <v>17</v>
      </c>
      <c r="B9" s="11"/>
      <c r="C9" s="11"/>
      <c r="D9" s="11"/>
      <c r="E9" s="11"/>
    </row>
    <row r="11" spans="1:6" x14ac:dyDescent="0.2">
      <c r="A11" s="22" t="s">
        <v>5</v>
      </c>
      <c r="B11" s="19">
        <v>5000000</v>
      </c>
      <c r="C11" s="14"/>
    </row>
    <row r="12" spans="1:6" x14ac:dyDescent="0.2">
      <c r="A12" s="22" t="s">
        <v>10</v>
      </c>
      <c r="B12" s="20">
        <v>36</v>
      </c>
      <c r="C12" s="12"/>
    </row>
    <row r="13" spans="1:6" x14ac:dyDescent="0.2">
      <c r="A13" s="23" t="s">
        <v>11</v>
      </c>
      <c r="B13" s="20">
        <v>6</v>
      </c>
      <c r="C13" s="12"/>
      <c r="F13" s="1"/>
    </row>
    <row r="14" spans="1:6" ht="21" customHeight="1" x14ac:dyDescent="0.2">
      <c r="A14" s="34" t="s">
        <v>0</v>
      </c>
      <c r="B14" s="35">
        <v>4.9000000000000004</v>
      </c>
      <c r="C14" s="38"/>
      <c r="D14" s="39"/>
      <c r="E14" s="39"/>
      <c r="F14" s="1"/>
    </row>
    <row r="15" spans="1:6" x14ac:dyDescent="0.2">
      <c r="A15" s="5" t="s">
        <v>12</v>
      </c>
      <c r="B15" s="15">
        <f>B12-B13</f>
        <v>30</v>
      </c>
      <c r="C15" s="13"/>
      <c r="E15" s="3"/>
      <c r="F15" s="1"/>
    </row>
    <row r="17" spans="2:5" x14ac:dyDescent="0.2">
      <c r="B17" t="s">
        <v>1</v>
      </c>
      <c r="C17" s="4" t="s">
        <v>9</v>
      </c>
      <c r="D17" s="4" t="s">
        <v>2</v>
      </c>
      <c r="E17" s="17" t="s">
        <v>6</v>
      </c>
    </row>
    <row r="18" spans="2:5" x14ac:dyDescent="0.2">
      <c r="B18">
        <v>1</v>
      </c>
      <c r="C18" s="6">
        <f>IF(B18-B$13&lt;1,0,1)*B$11/B$15</f>
        <v>0</v>
      </c>
      <c r="D18" s="7">
        <f>(B$11-SUM(C$18:C18))*B$14/1200</f>
        <v>20416.666666666668</v>
      </c>
      <c r="E18" s="16">
        <f>C18+D18</f>
        <v>20416.666666666668</v>
      </c>
    </row>
    <row r="19" spans="2:5" x14ac:dyDescent="0.2">
      <c r="B19">
        <v>2</v>
      </c>
      <c r="C19" s="6">
        <f>IF(B$12&gt;=B19,1,0)*IF(B19-B$13&lt;1,0,1)*B$11/B$15</f>
        <v>0</v>
      </c>
      <c r="D19" s="7">
        <f>(B$11-SUM(C$18:C19))*B$14/1200</f>
        <v>20416.666666666668</v>
      </c>
      <c r="E19" s="16">
        <f t="shared" ref="E19:E53" si="0">C19+D19</f>
        <v>20416.666666666668</v>
      </c>
    </row>
    <row r="20" spans="2:5" x14ac:dyDescent="0.2">
      <c r="B20">
        <v>3</v>
      </c>
      <c r="C20" s="6">
        <f t="shared" ref="C20:C53" si="1">IF(B$12&gt;=B20,1,0)*IF(B20-B$13&lt;1,0,1)*B$11/B$15</f>
        <v>0</v>
      </c>
      <c r="D20" s="7">
        <f>(B$11-SUM(C$18:C20))*B$14/1200</f>
        <v>20416.666666666668</v>
      </c>
      <c r="E20" s="16">
        <f t="shared" si="0"/>
        <v>20416.666666666668</v>
      </c>
    </row>
    <row r="21" spans="2:5" x14ac:dyDescent="0.2">
      <c r="B21">
        <v>4</v>
      </c>
      <c r="C21" s="6">
        <f t="shared" si="1"/>
        <v>0</v>
      </c>
      <c r="D21" s="7">
        <f>(B$11-SUM(C$18:C21))*B$14/1200</f>
        <v>20416.666666666668</v>
      </c>
      <c r="E21" s="16">
        <f t="shared" si="0"/>
        <v>20416.666666666668</v>
      </c>
    </row>
    <row r="22" spans="2:5" x14ac:dyDescent="0.2">
      <c r="B22">
        <v>5</v>
      </c>
      <c r="C22" s="6">
        <f t="shared" si="1"/>
        <v>0</v>
      </c>
      <c r="D22" s="7">
        <f>(B$11-SUM(C$18:C22))*B$14/1200</f>
        <v>20416.666666666668</v>
      </c>
      <c r="E22" s="16">
        <f t="shared" si="0"/>
        <v>20416.666666666668</v>
      </c>
    </row>
    <row r="23" spans="2:5" x14ac:dyDescent="0.2">
      <c r="B23">
        <v>6</v>
      </c>
      <c r="C23" s="6">
        <f t="shared" si="1"/>
        <v>0</v>
      </c>
      <c r="D23" s="7">
        <f>(B$11-SUM(C$18:C23))*B$14/1200</f>
        <v>20416.666666666668</v>
      </c>
      <c r="E23" s="16">
        <f t="shared" si="0"/>
        <v>20416.666666666668</v>
      </c>
    </row>
    <row r="24" spans="2:5" x14ac:dyDescent="0.2">
      <c r="B24">
        <v>7</v>
      </c>
      <c r="C24" s="6">
        <f t="shared" si="1"/>
        <v>166666.66666666666</v>
      </c>
      <c r="D24" s="7">
        <f>(B$11-SUM(C$18:C24))*B$14/1200</f>
        <v>19736.111111111109</v>
      </c>
      <c r="E24" s="16">
        <f t="shared" si="0"/>
        <v>186402.77777777775</v>
      </c>
    </row>
    <row r="25" spans="2:5" x14ac:dyDescent="0.2">
      <c r="B25">
        <v>8</v>
      </c>
      <c r="C25" s="6">
        <f t="shared" si="1"/>
        <v>166666.66666666666</v>
      </c>
      <c r="D25" s="7">
        <f>(B$11-SUM(C$18:C25))*B$14/1200</f>
        <v>19055.555555555558</v>
      </c>
      <c r="E25" s="16">
        <f t="shared" si="0"/>
        <v>185722.22222222222</v>
      </c>
    </row>
    <row r="26" spans="2:5" x14ac:dyDescent="0.2">
      <c r="B26">
        <v>9</v>
      </c>
      <c r="C26" s="6">
        <f t="shared" si="1"/>
        <v>166666.66666666666</v>
      </c>
      <c r="D26" s="7">
        <f>(B$11-SUM(C$18:C26))*B$14/1200</f>
        <v>18375</v>
      </c>
      <c r="E26" s="16">
        <f t="shared" si="0"/>
        <v>185041.66666666666</v>
      </c>
    </row>
    <row r="27" spans="2:5" x14ac:dyDescent="0.2">
      <c r="B27">
        <v>10</v>
      </c>
      <c r="C27" s="6">
        <f t="shared" si="1"/>
        <v>166666.66666666666</v>
      </c>
      <c r="D27" s="7">
        <f>(B$11-SUM(C$18:C27))*B$14/1200</f>
        <v>17694.444444444442</v>
      </c>
      <c r="E27" s="16">
        <f t="shared" si="0"/>
        <v>184361.11111111109</v>
      </c>
    </row>
    <row r="28" spans="2:5" x14ac:dyDescent="0.2">
      <c r="B28">
        <v>11</v>
      </c>
      <c r="C28" s="6">
        <f t="shared" si="1"/>
        <v>166666.66666666666</v>
      </c>
      <c r="D28" s="7">
        <f>(B$11-SUM(C$18:C28))*B$14/1200</f>
        <v>17013.888888888891</v>
      </c>
      <c r="E28" s="16">
        <f t="shared" si="0"/>
        <v>183680.55555555556</v>
      </c>
    </row>
    <row r="29" spans="2:5" x14ac:dyDescent="0.2">
      <c r="B29">
        <v>12</v>
      </c>
      <c r="C29" s="6">
        <f t="shared" si="1"/>
        <v>166666.66666666666</v>
      </c>
      <c r="D29" s="7">
        <f>(B$11-SUM(C$18:C29))*B$14/1200</f>
        <v>16333.333333333334</v>
      </c>
      <c r="E29" s="16">
        <f t="shared" si="0"/>
        <v>183000</v>
      </c>
    </row>
    <row r="30" spans="2:5" x14ac:dyDescent="0.2">
      <c r="B30">
        <v>13</v>
      </c>
      <c r="C30" s="6">
        <f t="shared" si="1"/>
        <v>166666.66666666666</v>
      </c>
      <c r="D30" s="7">
        <f>(B$11-SUM(C$18:C30))*B$14/1200</f>
        <v>15652.777777777779</v>
      </c>
      <c r="E30" s="16">
        <f t="shared" si="0"/>
        <v>182319.44444444444</v>
      </c>
    </row>
    <row r="31" spans="2:5" x14ac:dyDescent="0.2">
      <c r="B31">
        <v>14</v>
      </c>
      <c r="C31" s="6">
        <f t="shared" si="1"/>
        <v>166666.66666666666</v>
      </c>
      <c r="D31" s="7">
        <f>(B$11-SUM(C$18:C31))*B$14/1200</f>
        <v>14972.222222222223</v>
      </c>
      <c r="E31" s="16">
        <f t="shared" si="0"/>
        <v>181638.88888888888</v>
      </c>
    </row>
    <row r="32" spans="2:5" x14ac:dyDescent="0.2">
      <c r="B32">
        <v>15</v>
      </c>
      <c r="C32" s="6">
        <f t="shared" si="1"/>
        <v>166666.66666666666</v>
      </c>
      <c r="D32" s="7">
        <f>(B$11-SUM(C$18:C32))*B$14/1200</f>
        <v>14291.666666666666</v>
      </c>
      <c r="E32" s="16">
        <f t="shared" si="0"/>
        <v>180958.33333333331</v>
      </c>
    </row>
    <row r="33" spans="2:5" x14ac:dyDescent="0.2">
      <c r="B33">
        <v>16</v>
      </c>
      <c r="C33" s="6">
        <f t="shared" si="1"/>
        <v>166666.66666666666</v>
      </c>
      <c r="D33" s="7">
        <f>(B$11-SUM(C$18:C33))*B$14/1200</f>
        <v>13611.111111111109</v>
      </c>
      <c r="E33" s="16">
        <f t="shared" si="0"/>
        <v>180277.77777777775</v>
      </c>
    </row>
    <row r="34" spans="2:5" x14ac:dyDescent="0.2">
      <c r="B34">
        <v>17</v>
      </c>
      <c r="C34" s="6">
        <f t="shared" si="1"/>
        <v>166666.66666666666</v>
      </c>
      <c r="D34" s="7">
        <f>(B$11-SUM(C$18:C34))*B$14/1200</f>
        <v>12930.555555555557</v>
      </c>
      <c r="E34" s="16">
        <f t="shared" si="0"/>
        <v>179597.22222222222</v>
      </c>
    </row>
    <row r="35" spans="2:5" x14ac:dyDescent="0.2">
      <c r="B35">
        <v>18</v>
      </c>
      <c r="C35" s="6">
        <f t="shared" si="1"/>
        <v>166666.66666666666</v>
      </c>
      <c r="D35" s="7">
        <f>(B$11-SUM(C$18:C35))*B$14/1200</f>
        <v>12250.000000000002</v>
      </c>
      <c r="E35" s="16">
        <f t="shared" si="0"/>
        <v>178916.66666666666</v>
      </c>
    </row>
    <row r="36" spans="2:5" x14ac:dyDescent="0.2">
      <c r="B36">
        <v>19</v>
      </c>
      <c r="C36" s="6">
        <f t="shared" si="1"/>
        <v>166666.66666666666</v>
      </c>
      <c r="D36" s="7">
        <f>(B$11-SUM(C$18:C36))*B$14/1200</f>
        <v>11569.444444444443</v>
      </c>
      <c r="E36" s="16">
        <f t="shared" si="0"/>
        <v>178236.11111111109</v>
      </c>
    </row>
    <row r="37" spans="2:5" x14ac:dyDescent="0.2">
      <c r="B37">
        <v>20</v>
      </c>
      <c r="C37" s="6">
        <f t="shared" si="1"/>
        <v>166666.66666666666</v>
      </c>
      <c r="D37" s="7">
        <f>(B$11-SUM(C$18:C37))*B$14/1200</f>
        <v>10888.888888888889</v>
      </c>
      <c r="E37" s="16">
        <f t="shared" si="0"/>
        <v>177555.55555555553</v>
      </c>
    </row>
    <row r="38" spans="2:5" x14ac:dyDescent="0.2">
      <c r="B38">
        <v>21</v>
      </c>
      <c r="C38" s="6">
        <f t="shared" si="1"/>
        <v>166666.66666666666</v>
      </c>
      <c r="D38" s="7">
        <f>(B$11-SUM(C$18:C38))*B$14/1200</f>
        <v>10208.333333333334</v>
      </c>
      <c r="E38" s="16">
        <f t="shared" si="0"/>
        <v>176875</v>
      </c>
    </row>
    <row r="39" spans="2:5" x14ac:dyDescent="0.2">
      <c r="B39">
        <v>22</v>
      </c>
      <c r="C39" s="6">
        <f t="shared" si="1"/>
        <v>166666.66666666666</v>
      </c>
      <c r="D39" s="7">
        <f>(B$11-SUM(C$18:C39))*B$14/1200</f>
        <v>9527.7777777777792</v>
      </c>
      <c r="E39" s="16">
        <f t="shared" si="0"/>
        <v>176194.44444444444</v>
      </c>
    </row>
    <row r="40" spans="2:5" x14ac:dyDescent="0.2">
      <c r="B40">
        <v>23</v>
      </c>
      <c r="C40" s="6">
        <f t="shared" si="1"/>
        <v>166666.66666666666</v>
      </c>
      <c r="D40" s="7">
        <f>(B$11-SUM(C$18:C40))*B$14/1200</f>
        <v>8847.2222222222244</v>
      </c>
      <c r="E40" s="16">
        <f t="shared" si="0"/>
        <v>175513.88888888888</v>
      </c>
    </row>
    <row r="41" spans="2:5" x14ac:dyDescent="0.2">
      <c r="B41">
        <v>24</v>
      </c>
      <c r="C41" s="6">
        <f t="shared" si="1"/>
        <v>166666.66666666666</v>
      </c>
      <c r="D41" s="7">
        <f>(B$11-SUM(C$18:C41))*B$14/1200</f>
        <v>8166.6666666666697</v>
      </c>
      <c r="E41" s="16">
        <f t="shared" si="0"/>
        <v>174833.33333333331</v>
      </c>
    </row>
    <row r="42" spans="2:5" x14ac:dyDescent="0.2">
      <c r="B42">
        <v>25</v>
      </c>
      <c r="C42" s="6">
        <f t="shared" si="1"/>
        <v>166666.66666666666</v>
      </c>
      <c r="D42" s="7">
        <f>(B$11-SUM(C$18:C42))*B$14/1200</f>
        <v>7486.111111111115</v>
      </c>
      <c r="E42" s="16">
        <f t="shared" si="0"/>
        <v>174152.77777777778</v>
      </c>
    </row>
    <row r="43" spans="2:5" x14ac:dyDescent="0.2">
      <c r="B43">
        <v>26</v>
      </c>
      <c r="C43" s="6">
        <f t="shared" si="1"/>
        <v>166666.66666666666</v>
      </c>
      <c r="D43" s="7">
        <f>(B$11-SUM(C$18:C43))*B$14/1200</f>
        <v>6805.5555555555593</v>
      </c>
      <c r="E43" s="16">
        <f t="shared" si="0"/>
        <v>173472.22222222222</v>
      </c>
    </row>
    <row r="44" spans="2:5" x14ac:dyDescent="0.2">
      <c r="B44">
        <v>27</v>
      </c>
      <c r="C44" s="6">
        <f t="shared" si="1"/>
        <v>166666.66666666666</v>
      </c>
      <c r="D44" s="7">
        <f>(B$11-SUM(C$18:C44))*B$14/1200</f>
        <v>6125.0000000000036</v>
      </c>
      <c r="E44" s="16">
        <f t="shared" si="0"/>
        <v>172791.66666666666</v>
      </c>
    </row>
    <row r="45" spans="2:5" x14ac:dyDescent="0.2">
      <c r="B45">
        <v>28</v>
      </c>
      <c r="C45" s="6">
        <f t="shared" si="1"/>
        <v>166666.66666666666</v>
      </c>
      <c r="D45" s="7">
        <f>(B$11-SUM(C$18:C45))*B$14/1200</f>
        <v>5444.4444444444498</v>
      </c>
      <c r="E45" s="16">
        <f t="shared" si="0"/>
        <v>172111.11111111109</v>
      </c>
    </row>
    <row r="46" spans="2:5" x14ac:dyDescent="0.2">
      <c r="B46">
        <v>29</v>
      </c>
      <c r="C46" s="6">
        <f t="shared" si="1"/>
        <v>166666.66666666666</v>
      </c>
      <c r="D46" s="7">
        <f>(B$11-SUM(C$18:C46))*B$14/1200</f>
        <v>4763.8888888888941</v>
      </c>
      <c r="E46" s="16">
        <f t="shared" si="0"/>
        <v>171430.55555555556</v>
      </c>
    </row>
    <row r="47" spans="2:5" x14ac:dyDescent="0.2">
      <c r="B47">
        <v>30</v>
      </c>
      <c r="C47" s="6">
        <f t="shared" si="1"/>
        <v>166666.66666666666</v>
      </c>
      <c r="D47" s="7">
        <f>(B$11-SUM(C$18:C47))*B$14/1200</f>
        <v>4083.3333333333394</v>
      </c>
      <c r="E47" s="16">
        <f t="shared" si="0"/>
        <v>170750</v>
      </c>
    </row>
    <row r="48" spans="2:5" x14ac:dyDescent="0.2">
      <c r="B48">
        <v>31</v>
      </c>
      <c r="C48" s="6">
        <f t="shared" si="1"/>
        <v>166666.66666666666</v>
      </c>
      <c r="D48" s="7">
        <f>(B$11-SUM(C$18:C48))*B$14/1200</f>
        <v>3402.7777777777846</v>
      </c>
      <c r="E48" s="16">
        <f t="shared" si="0"/>
        <v>170069.44444444444</v>
      </c>
    </row>
    <row r="49" spans="2:5" x14ac:dyDescent="0.2">
      <c r="B49">
        <v>32</v>
      </c>
      <c r="C49" s="6">
        <f t="shared" si="1"/>
        <v>166666.66666666666</v>
      </c>
      <c r="D49" s="7">
        <f>(B$11-SUM(C$18:C49))*B$14/1200</f>
        <v>2722.2222222222276</v>
      </c>
      <c r="E49" s="16">
        <f t="shared" si="0"/>
        <v>169388.88888888888</v>
      </c>
    </row>
    <row r="50" spans="2:5" x14ac:dyDescent="0.2">
      <c r="B50">
        <v>33</v>
      </c>
      <c r="C50" s="6">
        <f t="shared" si="1"/>
        <v>166666.66666666666</v>
      </c>
      <c r="D50" s="7">
        <f>(B$11-SUM(C$18:C50))*B$14/1200</f>
        <v>2041.6666666666706</v>
      </c>
      <c r="E50" s="16">
        <f t="shared" si="0"/>
        <v>168708.33333333331</v>
      </c>
    </row>
    <row r="51" spans="2:5" x14ac:dyDescent="0.2">
      <c r="B51">
        <v>34</v>
      </c>
      <c r="C51" s="6">
        <f t="shared" si="1"/>
        <v>166666.66666666666</v>
      </c>
      <c r="D51" s="7">
        <f>(B$11-SUM(C$18:C51))*B$14/1200</f>
        <v>1361.1111111111138</v>
      </c>
      <c r="E51" s="16">
        <f t="shared" si="0"/>
        <v>168027.77777777778</v>
      </c>
    </row>
    <row r="52" spans="2:5" x14ac:dyDescent="0.2">
      <c r="B52">
        <v>35</v>
      </c>
      <c r="C52" s="6">
        <f t="shared" si="1"/>
        <v>166666.66666666666</v>
      </c>
      <c r="D52" s="7">
        <f>(B$11-SUM(C$18:C52))*B$14/1200</f>
        <v>680.55555555555691</v>
      </c>
      <c r="E52" s="16">
        <f t="shared" si="0"/>
        <v>167347.22222222222</v>
      </c>
    </row>
    <row r="53" spans="2:5" x14ac:dyDescent="0.2">
      <c r="B53">
        <v>36</v>
      </c>
      <c r="C53" s="6">
        <f t="shared" si="1"/>
        <v>166666.66666666666</v>
      </c>
      <c r="D53" s="7">
        <f>(B$11-SUM(C$18:C53))*B$14/1200</f>
        <v>0</v>
      </c>
      <c r="E53" s="16">
        <f t="shared" si="0"/>
        <v>166666.66666666666</v>
      </c>
    </row>
    <row r="54" spans="2:5" x14ac:dyDescent="0.2">
      <c r="C54" s="8">
        <f>SUM(C18:C53)</f>
        <v>5000000</v>
      </c>
      <c r="D54" s="8">
        <f>SUM(D18:D53)</f>
        <v>418541.66666666674</v>
      </c>
      <c r="E54" s="8">
        <f>SUM(E18:E53)</f>
        <v>5418541.666666666</v>
      </c>
    </row>
  </sheetData>
  <sheetProtection password="CF33" sheet="1" objects="1" scenarios="1"/>
  <mergeCells count="2">
    <mergeCell ref="A4:E4"/>
    <mergeCell ref="C14:E14"/>
  </mergeCells>
  <dataValidations count="3">
    <dataValidation type="whole" allowBlank="1" showInputMessage="1" showErrorMessage="1" errorTitle="Érvénytelen időszak!" error="A futamidő maximum 36 hónap lehet! Javítson!" sqref="B12">
      <formula1>0</formula1>
      <formula2>36</formula2>
    </dataValidation>
    <dataValidation type="whole" allowBlank="1" showInputMessage="1" showErrorMessage="1" errorTitle="Érvénytelen összeg!" error="A hitelössg maximum 6.000.000,- Ft. lehet!_x000a_Javítson!" sqref="B11">
      <formula1>0</formula1>
      <formula2>6000000</formula2>
    </dataValidation>
    <dataValidation type="whole" allowBlank="1" showInputMessage="1" showErrorMessage="1" errorTitle="Érvénytelen időszak!" error="A türelmi idő maximum 24 hónap lehet! Javítson!" sqref="B13">
      <formula1>0</formula1>
      <formula2>24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42" sqref="B42"/>
    </sheetView>
  </sheetViews>
  <sheetFormatPr defaultRowHeight="12.75" x14ac:dyDescent="0.2"/>
  <cols>
    <col min="1" max="1" width="19.7109375" style="2" customWidth="1"/>
    <col min="2" max="2" width="9.85546875" customWidth="1"/>
    <col min="3" max="3" width="10.5703125" customWidth="1"/>
    <col min="4" max="4" width="10.140625" customWidth="1"/>
    <col min="5" max="5" width="20.140625" bestFit="1" customWidth="1"/>
    <col min="6" max="6" width="6.28515625" customWidth="1"/>
  </cols>
  <sheetData>
    <row r="1" spans="1:6" x14ac:dyDescent="0.2">
      <c r="A1" s="9" t="s">
        <v>13</v>
      </c>
    </row>
    <row r="2" spans="1:6" x14ac:dyDescent="0.2">
      <c r="A2" s="9" t="s">
        <v>14</v>
      </c>
    </row>
    <row r="3" spans="1:6" x14ac:dyDescent="0.2">
      <c r="A3" s="9"/>
    </row>
    <row r="4" spans="1:6" x14ac:dyDescent="0.2">
      <c r="A4" s="37" t="s">
        <v>34</v>
      </c>
      <c r="B4" s="37"/>
      <c r="C4" s="37"/>
      <c r="D4" s="37"/>
      <c r="E4" s="37"/>
    </row>
    <row r="5" spans="1:6" x14ac:dyDescent="0.2">
      <c r="A5" s="10"/>
      <c r="B5" s="11"/>
      <c r="C5" s="11"/>
      <c r="D5" s="11"/>
      <c r="E5" s="11"/>
    </row>
    <row r="6" spans="1:6" x14ac:dyDescent="0.2">
      <c r="A6" s="10" t="s">
        <v>15</v>
      </c>
      <c r="B6" s="11"/>
      <c r="C6" s="11"/>
      <c r="D6" s="11"/>
      <c r="E6" s="11"/>
    </row>
    <row r="7" spans="1:6" x14ac:dyDescent="0.2">
      <c r="A7" s="10" t="s">
        <v>33</v>
      </c>
      <c r="B7" s="11"/>
      <c r="C7" s="11"/>
      <c r="D7" s="11"/>
      <c r="E7" s="11"/>
    </row>
    <row r="8" spans="1:6" x14ac:dyDescent="0.2">
      <c r="A8" s="10" t="s">
        <v>23</v>
      </c>
      <c r="B8" s="11"/>
      <c r="C8" s="11"/>
      <c r="D8" s="11"/>
      <c r="E8" s="11"/>
    </row>
    <row r="9" spans="1:6" x14ac:dyDescent="0.2">
      <c r="A9" s="10" t="s">
        <v>17</v>
      </c>
      <c r="B9" s="11"/>
      <c r="C9" s="11"/>
      <c r="D9" s="11"/>
      <c r="E9" s="11"/>
    </row>
    <row r="11" spans="1:6" x14ac:dyDescent="0.2">
      <c r="A11" s="22" t="s">
        <v>5</v>
      </c>
      <c r="B11" s="19">
        <v>500000</v>
      </c>
      <c r="C11" s="14"/>
    </row>
    <row r="12" spans="1:6" x14ac:dyDescent="0.2">
      <c r="A12" s="22" t="s">
        <v>10</v>
      </c>
      <c r="B12" s="20">
        <v>12</v>
      </c>
      <c r="C12" s="12"/>
    </row>
    <row r="13" spans="1:6" x14ac:dyDescent="0.2">
      <c r="A13" s="23" t="s">
        <v>11</v>
      </c>
      <c r="B13" s="20">
        <v>2</v>
      </c>
      <c r="C13" s="12"/>
      <c r="F13" s="1"/>
    </row>
    <row r="14" spans="1:6" ht="21" customHeight="1" x14ac:dyDescent="0.2">
      <c r="A14" s="34" t="s">
        <v>0</v>
      </c>
      <c r="B14" s="35">
        <v>9.9</v>
      </c>
      <c r="C14" s="38"/>
      <c r="D14" s="39"/>
      <c r="E14" s="39"/>
      <c r="F14" s="1"/>
    </row>
    <row r="15" spans="1:6" x14ac:dyDescent="0.2">
      <c r="A15" s="5" t="s">
        <v>12</v>
      </c>
      <c r="B15" s="15">
        <f>B12-B13</f>
        <v>10</v>
      </c>
      <c r="C15" s="13"/>
      <c r="E15" s="3"/>
      <c r="F15" s="1"/>
    </row>
    <row r="17" spans="2:5" x14ac:dyDescent="0.2">
      <c r="B17" t="s">
        <v>1</v>
      </c>
      <c r="C17" s="4" t="s">
        <v>9</v>
      </c>
      <c r="D17" s="4" t="s">
        <v>2</v>
      </c>
      <c r="E17" s="17" t="s">
        <v>6</v>
      </c>
    </row>
    <row r="18" spans="2:5" x14ac:dyDescent="0.2">
      <c r="B18">
        <v>1</v>
      </c>
      <c r="C18" s="6">
        <f>IF(B18-B$13&lt;1,0,1)*B$11/B$15</f>
        <v>0</v>
      </c>
      <c r="D18" s="7">
        <f>(B$11-SUM(C$18:C18))*B$14/1200</f>
        <v>4125</v>
      </c>
      <c r="E18" s="16">
        <f>C18+D18</f>
        <v>4125</v>
      </c>
    </row>
    <row r="19" spans="2:5" x14ac:dyDescent="0.2">
      <c r="B19">
        <v>2</v>
      </c>
      <c r="C19" s="6">
        <f>IF(B$12&gt;=B19,1,0)*IF(B19-B$13&lt;1,0,1)*B$11/B$15</f>
        <v>0</v>
      </c>
      <c r="D19" s="7">
        <f>(B$11-SUM(C$18:C19))*B$14/1200</f>
        <v>4125</v>
      </c>
      <c r="E19" s="16">
        <f t="shared" ref="E19:E29" si="0">C19+D19</f>
        <v>4125</v>
      </c>
    </row>
    <row r="20" spans="2:5" x14ac:dyDescent="0.2">
      <c r="B20">
        <v>3</v>
      </c>
      <c r="C20" s="6">
        <f t="shared" ref="C20:C29" si="1">IF(B$12&gt;=B20,1,0)*IF(B20-B$13&lt;1,0,1)*B$11/B$15</f>
        <v>50000</v>
      </c>
      <c r="D20" s="7">
        <f>(B$11-SUM(C$18:C20))*B$14/1200</f>
        <v>3712.5</v>
      </c>
      <c r="E20" s="16">
        <f t="shared" si="0"/>
        <v>53712.5</v>
      </c>
    </row>
    <row r="21" spans="2:5" x14ac:dyDescent="0.2">
      <c r="B21">
        <v>4</v>
      </c>
      <c r="C21" s="6">
        <f t="shared" si="1"/>
        <v>50000</v>
      </c>
      <c r="D21" s="7">
        <f>(B$11-SUM(C$18:C21))*B$14/1200</f>
        <v>3300</v>
      </c>
      <c r="E21" s="16">
        <f t="shared" si="0"/>
        <v>53300</v>
      </c>
    </row>
    <row r="22" spans="2:5" x14ac:dyDescent="0.2">
      <c r="B22">
        <v>5</v>
      </c>
      <c r="C22" s="6">
        <f t="shared" si="1"/>
        <v>50000</v>
      </c>
      <c r="D22" s="7">
        <f>(B$11-SUM(C$18:C22))*B$14/1200</f>
        <v>2887.5</v>
      </c>
      <c r="E22" s="16">
        <f t="shared" si="0"/>
        <v>52887.5</v>
      </c>
    </row>
    <row r="23" spans="2:5" x14ac:dyDescent="0.2">
      <c r="B23">
        <v>6</v>
      </c>
      <c r="C23" s="6">
        <f t="shared" si="1"/>
        <v>50000</v>
      </c>
      <c r="D23" s="7">
        <f>(B$11-SUM(C$18:C23))*B$14/1200</f>
        <v>2475</v>
      </c>
      <c r="E23" s="16">
        <f t="shared" si="0"/>
        <v>52475</v>
      </c>
    </row>
    <row r="24" spans="2:5" x14ac:dyDescent="0.2">
      <c r="B24">
        <v>7</v>
      </c>
      <c r="C24" s="6">
        <f t="shared" si="1"/>
        <v>50000</v>
      </c>
      <c r="D24" s="7">
        <f>(B$11-SUM(C$18:C24))*B$14/1200</f>
        <v>2062.5</v>
      </c>
      <c r="E24" s="16">
        <f t="shared" si="0"/>
        <v>52062.5</v>
      </c>
    </row>
    <row r="25" spans="2:5" x14ac:dyDescent="0.2">
      <c r="B25">
        <v>8</v>
      </c>
      <c r="C25" s="6">
        <f t="shared" si="1"/>
        <v>50000</v>
      </c>
      <c r="D25" s="7">
        <f>(B$11-SUM(C$18:C25))*B$14/1200</f>
        <v>1650</v>
      </c>
      <c r="E25" s="16">
        <f t="shared" si="0"/>
        <v>51650</v>
      </c>
    </row>
    <row r="26" spans="2:5" x14ac:dyDescent="0.2">
      <c r="B26">
        <v>9</v>
      </c>
      <c r="C26" s="6">
        <f t="shared" si="1"/>
        <v>50000</v>
      </c>
      <c r="D26" s="7">
        <f>(B$11-SUM(C$18:C26))*B$14/1200</f>
        <v>1237.5</v>
      </c>
      <c r="E26" s="16">
        <f t="shared" si="0"/>
        <v>51237.5</v>
      </c>
    </row>
    <row r="27" spans="2:5" x14ac:dyDescent="0.2">
      <c r="B27">
        <v>10</v>
      </c>
      <c r="C27" s="6">
        <f t="shared" si="1"/>
        <v>50000</v>
      </c>
      <c r="D27" s="7">
        <f>(B$11-SUM(C$18:C27))*B$14/1200</f>
        <v>825</v>
      </c>
      <c r="E27" s="16">
        <f t="shared" si="0"/>
        <v>50825</v>
      </c>
    </row>
    <row r="28" spans="2:5" x14ac:dyDescent="0.2">
      <c r="B28">
        <v>11</v>
      </c>
      <c r="C28" s="6">
        <f t="shared" si="1"/>
        <v>50000</v>
      </c>
      <c r="D28" s="7">
        <f>(B$11-SUM(C$18:C28))*B$14/1200</f>
        <v>412.5</v>
      </c>
      <c r="E28" s="16">
        <f t="shared" si="0"/>
        <v>50412.5</v>
      </c>
    </row>
    <row r="29" spans="2:5" x14ac:dyDescent="0.2">
      <c r="B29">
        <v>12</v>
      </c>
      <c r="C29" s="6">
        <f t="shared" si="1"/>
        <v>50000</v>
      </c>
      <c r="D29" s="7">
        <f>(B$11-SUM(C$18:C29))*B$14/1200</f>
        <v>0</v>
      </c>
      <c r="E29" s="16">
        <f t="shared" si="0"/>
        <v>50000</v>
      </c>
    </row>
    <row r="30" spans="2:5" x14ac:dyDescent="0.2">
      <c r="B30">
        <v>13</v>
      </c>
      <c r="C30" s="8">
        <f>SUM(C18:C29)</f>
        <v>500000</v>
      </c>
      <c r="D30" s="8">
        <f>SUM(D18:D29)</f>
        <v>26812.5</v>
      </c>
      <c r="E30" s="8">
        <f>SUM(E18:E29)</f>
        <v>526812.5</v>
      </c>
    </row>
  </sheetData>
  <sheetProtection password="CF33" sheet="1" objects="1" scenarios="1"/>
  <mergeCells count="2">
    <mergeCell ref="A4:E4"/>
    <mergeCell ref="C14:E14"/>
  </mergeCells>
  <dataValidations disablePrompts="1" count="3">
    <dataValidation type="whole" allowBlank="1" showInputMessage="1" showErrorMessage="1" errorTitle="Érvénytelen időszak!" error="A türelmi idő maximum 24 hónap lehet! Javítson!" sqref="B13">
      <formula1>0</formula1>
      <formula2>24</formula2>
    </dataValidation>
    <dataValidation type="whole" allowBlank="1" showInputMessage="1" showErrorMessage="1" errorTitle="Érvénytelen összeg!" error="A hitelössg maximum 6.000.000,- Ft. lehet!_x000a_Javítson!" sqref="B11">
      <formula1>0</formula1>
      <formula2>6000000</formula2>
    </dataValidation>
    <dataValidation type="whole" allowBlank="1" showInputMessage="1" showErrorMessage="1" errorTitle="Érvénytelen időszak!" error="A futamidő maximum 36 hónap lehet! Javítson!" sqref="B12">
      <formula1>0</formula1>
      <formula2>36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USZH-Beruházásra</vt:lpstr>
      <vt:lpstr>USZH-Forgóeszközre</vt:lpstr>
      <vt:lpstr>MVA Mikrohitel</vt:lpstr>
      <vt:lpstr>Támogatást megelőlegező hitel</vt:lpstr>
      <vt:lpstr>Likviditási gyorshitel</vt:lpstr>
      <vt:lpstr>'MVA Mikrohitel'!Nyomtatási_cím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IMRE</dc:creator>
  <cp:lastModifiedBy>Vk-Dóri</cp:lastModifiedBy>
  <cp:lastPrinted>2013-09-23T07:13:58Z</cp:lastPrinted>
  <dcterms:created xsi:type="dcterms:W3CDTF">2000-07-06T13:48:22Z</dcterms:created>
  <dcterms:modified xsi:type="dcterms:W3CDTF">2015-12-02T12:36:08Z</dcterms:modified>
</cp:coreProperties>
</file>